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DMINISTRACION\Listas de Precios\Listas\"/>
    </mc:Choice>
  </mc:AlternateContent>
  <xr:revisionPtr revIDLastSave="0" documentId="13_ncr:1_{1620AA39-BF9F-4832-A23A-C55AC0437078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Frente" sheetId="2" r:id="rId1"/>
    <sheet name="Dorso" sheetId="7" r:id="rId2"/>
    <sheet name="Bancos" sheetId="8" r:id="rId3"/>
    <sheet name="Codificación" sheetId="9" r:id="rId4"/>
  </sheets>
  <definedNames>
    <definedName name="_xlnm.Print_Area" localSheetId="0">Frente!$A$1:$O$126</definedName>
    <definedName name="Print_Area" localSheetId="2">Bancos!$A$1:$M$13</definedName>
    <definedName name="Print_Area" localSheetId="1">Dorso!$A$1:$O$89</definedName>
    <definedName name="Print_Area" localSheetId="0">Frente!$A$1:$O$126</definedName>
  </definedNames>
  <calcPr calcId="191029"/>
</workbook>
</file>

<file path=xl/calcChain.xml><?xml version="1.0" encoding="utf-8"?>
<calcChain xmlns="http://schemas.openxmlformats.org/spreadsheetml/2006/main">
  <c r="F15" i="2" l="1"/>
  <c r="C2" i="9" l="1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77" i="9" s="1"/>
  <c r="C65" i="9"/>
  <c r="C66" i="9"/>
  <c r="C67" i="9"/>
  <c r="C80" i="9" s="1"/>
  <c r="C68" i="9"/>
  <c r="C81" i="9" s="1"/>
  <c r="C69" i="9"/>
  <c r="C82" i="9" s="1"/>
  <c r="C70" i="9"/>
  <c r="C71" i="9"/>
  <c r="C84" i="9" s="1"/>
  <c r="C72" i="9"/>
  <c r="C85" i="9" s="1"/>
  <c r="C73" i="9"/>
  <c r="C86" i="9" s="1"/>
  <c r="C74" i="9"/>
  <c r="C87" i="9" s="1"/>
  <c r="C75" i="9"/>
  <c r="C88" i="9" s="1"/>
  <c r="C76" i="9"/>
  <c r="C78" i="9"/>
  <c r="C79" i="9"/>
  <c r="C83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N78" i="7" l="1"/>
  <c r="F71" i="7"/>
  <c r="F70" i="7"/>
  <c r="F62" i="7"/>
  <c r="F61" i="7"/>
  <c r="F60" i="7"/>
  <c r="F51" i="7"/>
  <c r="F50" i="7"/>
  <c r="F49" i="7"/>
  <c r="N18" i="7"/>
  <c r="N17" i="7"/>
  <c r="F18" i="7"/>
  <c r="F17" i="7"/>
  <c r="F7" i="7"/>
  <c r="F6" i="7"/>
  <c r="F5" i="7"/>
  <c r="N82" i="2"/>
  <c r="N81" i="2"/>
  <c r="N80" i="2"/>
  <c r="N79" i="2"/>
  <c r="N78" i="2"/>
  <c r="F82" i="2"/>
  <c r="F81" i="2"/>
  <c r="F80" i="2"/>
  <c r="F79" i="2"/>
  <c r="F78" i="2"/>
  <c r="N58" i="2"/>
  <c r="N57" i="2"/>
  <c r="N56" i="2"/>
  <c r="N55" i="2"/>
  <c r="N54" i="2"/>
  <c r="F58" i="2"/>
  <c r="F57" i="2"/>
  <c r="F56" i="2"/>
  <c r="F55" i="2"/>
  <c r="F54" i="2"/>
  <c r="F37" i="2"/>
  <c r="F36" i="2"/>
  <c r="F35" i="2"/>
  <c r="F34" i="2"/>
  <c r="F33" i="2"/>
  <c r="F26" i="2"/>
  <c r="F25" i="2"/>
  <c r="F24" i="2"/>
  <c r="F23" i="2"/>
  <c r="F22" i="2"/>
  <c r="F14" i="2"/>
  <c r="F13" i="2"/>
  <c r="F12" i="2"/>
  <c r="F11" i="2"/>
  <c r="F10" i="2"/>
  <c r="F104" i="2" l="1"/>
  <c r="F80" i="7" l="1"/>
  <c r="N71" i="7"/>
  <c r="N70" i="7"/>
  <c r="N61" i="7"/>
  <c r="N60" i="7"/>
  <c r="F37" i="7"/>
  <c r="F36" i="7"/>
  <c r="F26" i="7"/>
  <c r="F16" i="7"/>
  <c r="N120" i="2" l="1"/>
  <c r="N119" i="2"/>
  <c r="N118" i="2"/>
  <c r="N117" i="2"/>
  <c r="N116" i="2"/>
  <c r="F121" i="2"/>
  <c r="F120" i="2"/>
  <c r="F119" i="2"/>
  <c r="F118" i="2"/>
  <c r="F117" i="2"/>
  <c r="F116" i="2"/>
  <c r="N104" i="2"/>
  <c r="N103" i="2"/>
  <c r="F93" i="2"/>
  <c r="F92" i="2"/>
  <c r="F91" i="2"/>
  <c r="F90" i="2"/>
  <c r="F89" i="2"/>
  <c r="F88" i="2"/>
  <c r="N77" i="2"/>
  <c r="F77" i="2"/>
  <c r="F69" i="2"/>
  <c r="F68" i="2"/>
  <c r="F67" i="2"/>
  <c r="F66" i="2"/>
  <c r="F65" i="2"/>
  <c r="F64" i="2"/>
  <c r="N53" i="2"/>
  <c r="F53" i="2"/>
  <c r="F32" i="2"/>
  <c r="N26" i="2"/>
  <c r="N25" i="2"/>
  <c r="N24" i="2"/>
  <c r="N23" i="2"/>
  <c r="N22" i="2"/>
  <c r="N21" i="2"/>
  <c r="F21" i="2"/>
  <c r="N15" i="2"/>
  <c r="N14" i="2"/>
  <c r="N13" i="2"/>
  <c r="N12" i="2"/>
  <c r="N11" i="2"/>
  <c r="N10" i="2"/>
</calcChain>
</file>

<file path=xl/sharedStrings.xml><?xml version="1.0" encoding="utf-8"?>
<sst xmlns="http://schemas.openxmlformats.org/spreadsheetml/2006/main" count="358" uniqueCount="210">
  <si>
    <t>Unitario</t>
  </si>
  <si>
    <t>Precio venta</t>
  </si>
  <si>
    <t>Ver Ficha Técnica</t>
  </si>
  <si>
    <t>LINEA AMATEUR</t>
  </si>
  <si>
    <t>Virolas</t>
  </si>
  <si>
    <t>Un cajas</t>
  </si>
  <si>
    <t>Medida</t>
  </si>
  <si>
    <t>SERIE 091</t>
  </si>
  <si>
    <t>SERIE 318</t>
  </si>
  <si>
    <t>Ecopin pura cerda china blanca.</t>
  </si>
  <si>
    <t>SERIE 815</t>
  </si>
  <si>
    <t>SERIE 713</t>
  </si>
  <si>
    <t>Export cerda china blanca.</t>
  </si>
  <si>
    <t>Sist. Italiano pura cerda china blanca.</t>
  </si>
  <si>
    <t>Cerda china blanca.</t>
  </si>
  <si>
    <t>SERIE 823</t>
  </si>
  <si>
    <t>LINEA PROFESIONAL</t>
  </si>
  <si>
    <t>S. 2</t>
  </si>
  <si>
    <t>Alta gama cerda china blanca.</t>
  </si>
  <si>
    <t>S. 4</t>
  </si>
  <si>
    <t>LINEA PREMIUM</t>
  </si>
  <si>
    <t xml:space="preserve"> S. 1</t>
  </si>
  <si>
    <t>SERIE 8210</t>
  </si>
  <si>
    <t>SERIE 8220</t>
  </si>
  <si>
    <t>"XL" Pura cerda china blanca.</t>
  </si>
  <si>
    <t>SERIE 7049</t>
  </si>
  <si>
    <t>Supremo pura cerda china blanca.</t>
  </si>
  <si>
    <t>PINCELES CHATOS</t>
  </si>
  <si>
    <t>PINCELETAS</t>
  </si>
  <si>
    <t>SERIE 510</t>
  </si>
  <si>
    <t>Ecopin gris.</t>
  </si>
  <si>
    <t>SERIE 620</t>
  </si>
  <si>
    <t>RODILLOS</t>
  </si>
  <si>
    <t>SIMIL LANA</t>
  </si>
  <si>
    <t>SINTE-ROLL</t>
  </si>
  <si>
    <t>Lana sintetica.</t>
  </si>
  <si>
    <t>Tambor</t>
  </si>
  <si>
    <t>CUERO LANAR</t>
  </si>
  <si>
    <t>ESPECIAL</t>
  </si>
  <si>
    <t>DIMENSION XXI</t>
  </si>
  <si>
    <t>MILENIUM SELECTO</t>
  </si>
  <si>
    <t>Lana selecta.</t>
  </si>
  <si>
    <t>Lana patagonica.</t>
  </si>
  <si>
    <t>Lana marrón territorio.</t>
  </si>
  <si>
    <t>POLIESTER</t>
  </si>
  <si>
    <t>ENTUBADO</t>
  </si>
  <si>
    <t>Poliester.</t>
  </si>
  <si>
    <t>RODILLO QUITA Y PON CON REPUESTOS</t>
  </si>
  <si>
    <t>LATEX</t>
  </si>
  <si>
    <t>Repuesto</t>
  </si>
  <si>
    <t>Jaula</t>
  </si>
  <si>
    <t>Completo</t>
  </si>
  <si>
    <t>MINI RODILLOS</t>
  </si>
  <si>
    <t>MINI-FUND</t>
  </si>
  <si>
    <t>5 cm</t>
  </si>
  <si>
    <t>8 cm</t>
  </si>
  <si>
    <t>11 cm</t>
  </si>
  <si>
    <t>MINI-EPOXI</t>
  </si>
  <si>
    <t>OTROS</t>
  </si>
  <si>
    <t>Forma cabo</t>
  </si>
  <si>
    <t>Red/chato, negro.</t>
  </si>
  <si>
    <t>Cerda China.</t>
  </si>
  <si>
    <t>ACCESORIOS</t>
  </si>
  <si>
    <t>BANDEJAS</t>
  </si>
  <si>
    <t>COLGAR</t>
  </si>
  <si>
    <t>PLANA</t>
  </si>
  <si>
    <t>MINI</t>
  </si>
  <si>
    <t>CEPILLO LIMPIEZA PINTOR</t>
  </si>
  <si>
    <t>EXTENSOR NACIONAL</t>
  </si>
  <si>
    <t>0,75 - 2,00 mts</t>
  </si>
  <si>
    <t>1,00 - 2,00 mts</t>
  </si>
  <si>
    <t>C/MANGO</t>
  </si>
  <si>
    <t>S/MANGO</t>
  </si>
  <si>
    <t>6X19</t>
  </si>
  <si>
    <t>4X19</t>
  </si>
  <si>
    <t>CEPILLO DE ACERO</t>
  </si>
  <si>
    <t>ABREBALDE</t>
  </si>
  <si>
    <t>PINCELES DE FILETEAR - 44</t>
  </si>
  <si>
    <t>EPOXI</t>
  </si>
  <si>
    <t>BANCOS</t>
  </si>
  <si>
    <t>BANCOS CON LOS QUE OPERAMOS</t>
  </si>
  <si>
    <t>BANCO CIUDAD</t>
  </si>
  <si>
    <t xml:space="preserve">Cta.Cte. $ Nº  049-871-4 (Suc.OLIVOS)       </t>
  </si>
  <si>
    <t>CBU</t>
  </si>
  <si>
    <t>*0290049000000000087146*</t>
  </si>
  <si>
    <t>BANCO GALICIA</t>
  </si>
  <si>
    <t xml:space="preserve">Cta.Cte. $ Nº1602-3-119-8  (Suc.Pilar)       </t>
  </si>
  <si>
    <t>*0070119420000001602384*</t>
  </si>
  <si>
    <r>
      <t>BANCO NACIÓN</t>
    </r>
    <r>
      <rPr>
        <sz val="9"/>
        <rFont val="Arial"/>
        <family val="2"/>
      </rPr>
      <t xml:space="preserve"> (solo efectivo)</t>
    </r>
  </si>
  <si>
    <t>Cta.Cte. $ Nº   8300007-04    (Suc.Pilar)</t>
  </si>
  <si>
    <t>*0110083920008300007042*</t>
  </si>
  <si>
    <t>BANCO PROV. BS.AS.</t>
  </si>
  <si>
    <t xml:space="preserve">Cta.Cte. $ Nº  7185-8551-5    (Suc.Pilar)       </t>
  </si>
  <si>
    <t xml:space="preserve">CBU </t>
  </si>
  <si>
    <t>*0140037301718500855152*</t>
  </si>
  <si>
    <t xml:space="preserve">BANCO CREDICOOP </t>
  </si>
  <si>
    <t xml:space="preserve">Cta.Cte. $ Nº  122-013700/6  (Suc.Pilar)       </t>
  </si>
  <si>
    <t>*1910122655012201370064*</t>
  </si>
  <si>
    <t>Código</t>
  </si>
  <si>
    <t>Descripción</t>
  </si>
  <si>
    <t>Precio de Lista</t>
  </si>
  <si>
    <t>"SUPER" CERDA CH/BLANCA Nº 10</t>
  </si>
  <si>
    <t>"SUPER" CERDA CH/BLANCA Nº 15</t>
  </si>
  <si>
    <t>"SUPER" CERDA CH/BLANCA Nº 20</t>
  </si>
  <si>
    <t>"SUPER" CERDA CH/BLANCA Nº 25</t>
  </si>
  <si>
    <t>"SUPER" CERDA CH/BLANCA Nº 30</t>
  </si>
  <si>
    <t>PINCEL ANIV. CERDA  V1  Nº07</t>
  </si>
  <si>
    <t>PINCEL ANIV. CERDA  V1  Nº10</t>
  </si>
  <si>
    <t>PINCEL ANIV. CERDA  V1  Nº15</t>
  </si>
  <si>
    <t>PINCEL ANIV. CERDA  V1  Nº20</t>
  </si>
  <si>
    <t>PINCEL ANIV. CERDA  V1  Nº25</t>
  </si>
  <si>
    <t>PINCEL ANIV. CERDA  V1  Nº30</t>
  </si>
  <si>
    <t>PINCELETA GRIS V.2 Nº 40</t>
  </si>
  <si>
    <t>PINCELETA GRIS SIMPLE V.4 Nº35</t>
  </si>
  <si>
    <t>PINCELETA GRIS SIMPLE V.4 Nº40</t>
  </si>
  <si>
    <t>PINCELETA GRIS SIMPLE V.4 Nº50</t>
  </si>
  <si>
    <t>PINCEL CERDA BLANCA N°10</t>
  </si>
  <si>
    <t>PINCEL CERDA BLANCA N°15</t>
  </si>
  <si>
    <t>PINCEL CERDA BLANCA N°20</t>
  </si>
  <si>
    <t>PINCEL CERDA BLANCA N°25</t>
  </si>
  <si>
    <t>PINCEL CERDA BLANCA N°30</t>
  </si>
  <si>
    <t>EXPORT CERDA CHINA BLANCA Nº10</t>
  </si>
  <si>
    <t>EXPORT CERDA CHINA BLANCA Nº15</t>
  </si>
  <si>
    <t>EXPORT CERDA CHINA BLANCA Nº20</t>
  </si>
  <si>
    <t>EXPORT CERDA CHINA BLANCA Nº25</t>
  </si>
  <si>
    <t>EXPORT CERDA CHINA BLANCA Nº30</t>
  </si>
  <si>
    <t>EXPORT CERDA CHINA BLANCA Nº40</t>
  </si>
  <si>
    <t>PINCEL V2 CHINA BLANCA N°10</t>
  </si>
  <si>
    <t>PINCEL V2 CHINA BLANCA N°15</t>
  </si>
  <si>
    <t>PINCEL V2 CHINA BLANCA N°20</t>
  </si>
  <si>
    <t>PINCEL V2 CHINA BLANCA N°25</t>
  </si>
  <si>
    <t>PINCEL V2 CHINA BLANCA N°30</t>
  </si>
  <si>
    <t>SERIE 1 CERDA CHI.BLANCA Nº 10</t>
  </si>
  <si>
    <t>SERIE 1 CHINA BLANCA V.1 Nº 15</t>
  </si>
  <si>
    <t>SERIE 1 CHINA BLANCA V.1 Nº 20</t>
  </si>
  <si>
    <t>SERIE 1 CHINA BLANCA V.1 Nº 25</t>
  </si>
  <si>
    <t>SERIE 1 CHINA BLANCA V.1 Nº 30</t>
  </si>
  <si>
    <t>SERIE 2 CHINA BLANCA V.2 Nº 10</t>
  </si>
  <si>
    <t>SERIE 2 CHINA BLANCA V.2 Nº 15</t>
  </si>
  <si>
    <t>SERIE 2 CHINA BLANCA V.2 Nº 20</t>
  </si>
  <si>
    <t>SERIE 2 CHINA BLANCA V.2 Nº 25</t>
  </si>
  <si>
    <t>SERIE 2 CHINA BLANCA V.2 Nº 30</t>
  </si>
  <si>
    <t>S4 ALTA GAMA CERDA CH.BLANCA 1</t>
  </si>
  <si>
    <t>S4 ALTA GAMA CERDA CH BLANCA</t>
  </si>
  <si>
    <t>S4 ALTA GAMA CERDA CHINA BLANC</t>
  </si>
  <si>
    <t>S4 ALTA GAMA CERDA CHIN BLANCA</t>
  </si>
  <si>
    <t>SUPREMO C/CHINA BLANCA V.4Nº10</t>
  </si>
  <si>
    <t>SUPREMO C/CHINA BLANCA V.4Nº15</t>
  </si>
  <si>
    <t>SUPREMO C/CHINA BLANCA V.4Nº20</t>
  </si>
  <si>
    <t>SUPREMO C/CHINA BLANCA V.4Nº25</t>
  </si>
  <si>
    <t>SUPREMO C/CHINA BLANCA V.4Nº30</t>
  </si>
  <si>
    <t>"XL" CERDA CH. BLANCA Nº10</t>
  </si>
  <si>
    <t>"XL" CERDA CH. BLANCA Nº15</t>
  </si>
  <si>
    <t>"XL" CERDA CH. BLANCA Nº20</t>
  </si>
  <si>
    <t>"XL" CERDA CH. BLANCA Nº25</t>
  </si>
  <si>
    <t>"XL" CERDA CH. BLANCA Nº30</t>
  </si>
  <si>
    <t>"XL"CERDA CH.BLANCA V.2 Nº 10</t>
  </si>
  <si>
    <t>"XL"CERDA CH.BLANCA V.2 Nº15</t>
  </si>
  <si>
    <t>"XL"CERDA CH.BLANCA V.2 Nº20</t>
  </si>
  <si>
    <t>"XL"CERDA CH.BLANCA V.2 Nº25</t>
  </si>
  <si>
    <t>"XL"CERDA CH.BLANCA V.2 Nº30</t>
  </si>
  <si>
    <t>PINCEL FILET CHATO Nº 44 00</t>
  </si>
  <si>
    <t>PINCEL FILET CHATO Nº 44 02</t>
  </si>
  <si>
    <t>PINCEL FILET CHATO Nº 44 04</t>
  </si>
  <si>
    <t>PINCEL FILET CHATO Nº 44 06</t>
  </si>
  <si>
    <t>PINCEL FILET CHATO Nº 44 08</t>
  </si>
  <si>
    <t>PINCEL FILET CHATO Nº 44 10</t>
  </si>
  <si>
    <t>PINCEL FILET CHATO Nº 44 12</t>
  </si>
  <si>
    <t>PINCEL FILET CHATO Nº 44 14</t>
  </si>
  <si>
    <t>PINCEL FILET CHATO Nº 44 16</t>
  </si>
  <si>
    <t>PINCEL FILET CHATO Nº 44 18</t>
  </si>
  <si>
    <t>PINCEL FILET CHATO Nº 44 20</t>
  </si>
  <si>
    <t>PINCEL FILET CHATO Nº 44 22</t>
  </si>
  <si>
    <t>PINCEL FILET CHATO Nº 44 24</t>
  </si>
  <si>
    <t>PINCEL FILET REDONDO Nº44 00</t>
  </si>
  <si>
    <t>PINCEL FILET REDONDO Nº44 02</t>
  </si>
  <si>
    <t>PINCEL FILET REDONDO Nº 44 04</t>
  </si>
  <si>
    <t>PINCEL FILET REDONDO Nº 44 06</t>
  </si>
  <si>
    <t>PINCEL FILET REDONDO Nº 44 08</t>
  </si>
  <si>
    <t>PINCEL FILET REDONDO Nº 44 10</t>
  </si>
  <si>
    <t>PINCEL FILET REDONDO Nº 44 12</t>
  </si>
  <si>
    <t>PINCEL FILET REDONDO Nº 44 14</t>
  </si>
  <si>
    <t>PINCEL FILET REDONDO Nº 44 16</t>
  </si>
  <si>
    <t>PINCEL FILET REDONDO Nº 44 18</t>
  </si>
  <si>
    <t>PINCEL FILET REDONDO Nº 44 20</t>
  </si>
  <si>
    <t>PINCEL FILET REDONDO Nº 44 22</t>
  </si>
  <si>
    <t>PINCEL FILET REDONDO Nº 44 24</t>
  </si>
  <si>
    <t>CEPILLO DE ACERO CON MANGO4*19</t>
  </si>
  <si>
    <t>CEPILLO DE ACERO SIN MANGO6*19</t>
  </si>
  <si>
    <t>RODILLO LANA ESPECIAL</t>
  </si>
  <si>
    <t>RODILLO SIMIL SINTE-ROLL</t>
  </si>
  <si>
    <t>DIMENSION XXI-RODILLO LANA</t>
  </si>
  <si>
    <t>ROD.POLIESTER ENTUBADO</t>
  </si>
  <si>
    <t>RODILLO MILENIUM 18</t>
  </si>
  <si>
    <t>RODILLO MILENIUM 22</t>
  </si>
  <si>
    <t>REPUESTO.RODILLO  EPOXI</t>
  </si>
  <si>
    <t>EXTENS. 2 X 0.75 M c/CABEZ.</t>
  </si>
  <si>
    <t>EXTENS.2 TRAMOS X 1 M c/CABEZ.</t>
  </si>
  <si>
    <t>REPUESTO LATEX X 22</t>
  </si>
  <si>
    <t>JAULA PARA RODILLO</t>
  </si>
  <si>
    <t>MINI RODILLO FUND</t>
  </si>
  <si>
    <t>MINI RODILLO EPOXI</t>
  </si>
  <si>
    <t>MINI BANDEJA PLANA</t>
  </si>
  <si>
    <t>BANDEJA PLASTICA DE COLGAR</t>
  </si>
  <si>
    <t>BANDEJA DE PINTOR PLANA</t>
  </si>
  <si>
    <t>CEPILLO LIMPIEZA PINTOR Nº 20</t>
  </si>
  <si>
    <t>CEPILLO LIMPIEZA PINTOR Nº 25</t>
  </si>
  <si>
    <t>CEPILLO LIMPIEZA PINTOR Nº 30</t>
  </si>
  <si>
    <t>Revisión</t>
  </si>
  <si>
    <t>LISTA DE PRECIOS Nº 9939 - 23/11/2023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</si>
</sst>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2C0A]\ #,##0.00"/>
    <numFmt numFmtId="165" formatCode="&quot;$&quot;\ #,##0.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8"/>
      <name val="Arial"/>
      <family val="2"/>
    </font>
    <font>
      <b/>
      <sz val="9"/>
      <name val="Arial"/>
      <family val="2"/>
    </font>
    <font>
      <b/>
      <i/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62">
    <xf numFmtId="0" fontId="0" fillId="0" borderId="0"/>
    <xf numFmtId="0" fontId="5" fillId="0" borderId="0">
      <alignment vertical="center"/>
    </xf>
    <xf numFmtId="0" fontId="7" fillId="4" borderId="0" applyNumberFormat="0" applyBorder="0" applyAlignment="0" applyProtection="0"/>
    <xf numFmtId="0" fontId="8" fillId="5" borderId="1" applyNumberFormat="0" applyAlignment="0" applyProtection="0"/>
    <xf numFmtId="0" fontId="9" fillId="6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4" fillId="14" borderId="0" applyNumberFormat="0" applyBorder="0" applyAlignment="0" applyProtection="0"/>
    <xf numFmtId="0" fontId="14" fillId="4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3" fillId="19" borderId="0" applyNumberFormat="0" applyBorder="0" applyAlignment="0" applyProtection="0"/>
    <xf numFmtId="0" fontId="15" fillId="19" borderId="1" applyNumberFormat="0" applyAlignment="0" applyProtection="0"/>
    <xf numFmtId="0" fontId="16" fillId="20" borderId="0" applyNumberFormat="0" applyBorder="0" applyAlignment="0" applyProtection="0"/>
    <xf numFmtId="0" fontId="17" fillId="21" borderId="0" applyNumberFormat="0" applyBorder="0" applyAlignment="0" applyProtection="0"/>
    <xf numFmtId="0" fontId="5" fillId="14" borderId="4" applyNumberFormat="0" applyFont="0" applyAlignment="0" applyProtection="0"/>
    <xf numFmtId="0" fontId="18" fillId="5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3" fillId="10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6" borderId="0" applyNumberFormat="0" applyBorder="0" applyAlignment="0" applyProtection="0"/>
    <xf numFmtId="0" fontId="13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4" fillId="14" borderId="4" applyNumberFormat="0" applyFont="0" applyAlignment="0" applyProtection="0"/>
    <xf numFmtId="0" fontId="4" fillId="0" borderId="0">
      <alignment vertical="center"/>
    </xf>
    <xf numFmtId="0" fontId="4" fillId="0" borderId="0"/>
    <xf numFmtId="0" fontId="4" fillId="0" borderId="0"/>
    <xf numFmtId="0" fontId="25" fillId="0" borderId="0" applyNumberFormat="0" applyFill="0" applyBorder="0" applyAlignment="0" applyProtection="0"/>
  </cellStyleXfs>
  <cellXfs count="162">
    <xf numFmtId="0" fontId="0" fillId="0" borderId="0" xfId="0"/>
    <xf numFmtId="0" fontId="6" fillId="0" borderId="0" xfId="0" applyFont="1" applyBorder="1"/>
    <xf numFmtId="0" fontId="0" fillId="0" borderId="0" xfId="0" applyAlignment="1">
      <alignment horizontal="center"/>
    </xf>
    <xf numFmtId="0" fontId="0" fillId="0" borderId="0" xfId="0"/>
    <xf numFmtId="4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0" xfId="0" applyBorder="1"/>
    <xf numFmtId="0" fontId="4" fillId="0" borderId="2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26" xfId="0" applyBorder="1"/>
    <xf numFmtId="0" fontId="4" fillId="0" borderId="2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0" fillId="0" borderId="34" xfId="0" applyBorder="1"/>
    <xf numFmtId="0" fontId="4" fillId="0" borderId="10" xfId="0" applyFont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11" xfId="0" applyBorder="1"/>
    <xf numFmtId="0" fontId="0" fillId="0" borderId="36" xfId="0" applyBorder="1" applyAlignment="1">
      <alignment horizontal="center"/>
    </xf>
    <xf numFmtId="0" fontId="28" fillId="0" borderId="27" xfId="60" applyFont="1" applyBorder="1" applyAlignment="1">
      <alignment horizontal="left"/>
    </xf>
    <xf numFmtId="164" fontId="28" fillId="0" borderId="29" xfId="60" applyNumberFormat="1" applyFont="1" applyBorder="1" applyAlignment="1">
      <alignment horizontal="center"/>
    </xf>
    <xf numFmtId="1" fontId="4" fillId="0" borderId="31" xfId="60" applyNumberFormat="1" applyFont="1" applyFill="1" applyBorder="1" applyAlignment="1">
      <alignment horizontal="left"/>
    </xf>
    <xf numFmtId="0" fontId="24" fillId="0" borderId="32" xfId="59" applyFont="1" applyBorder="1" applyAlignment="1">
      <alignment horizontal="left"/>
    </xf>
    <xf numFmtId="1" fontId="4" fillId="0" borderId="35" xfId="60" applyNumberFormat="1" applyFont="1" applyFill="1" applyBorder="1" applyAlignment="1">
      <alignment horizontal="left"/>
    </xf>
    <xf numFmtId="0" fontId="24" fillId="0" borderId="36" xfId="59" applyFont="1" applyBorder="1" applyAlignment="1">
      <alignment horizontal="left"/>
    </xf>
    <xf numFmtId="164" fontId="24" fillId="0" borderId="37" xfId="59" applyNumberFormat="1" applyFont="1" applyBorder="1" applyAlignment="1">
      <alignment horizontal="center"/>
    </xf>
    <xf numFmtId="164" fontId="4" fillId="0" borderId="37" xfId="0" applyNumberFormat="1" applyFont="1" applyBorder="1" applyAlignment="1">
      <alignment horizontal="center"/>
    </xf>
    <xf numFmtId="1" fontId="4" fillId="0" borderId="35" xfId="60" applyNumberFormat="1" applyFont="1" applyBorder="1" applyAlignment="1">
      <alignment horizontal="left"/>
    </xf>
    <xf numFmtId="1" fontId="4" fillId="24" borderId="35" xfId="60" applyNumberFormat="1" applyFont="1" applyFill="1" applyBorder="1" applyAlignment="1">
      <alignment horizontal="left"/>
    </xf>
    <xf numFmtId="1" fontId="4" fillId="0" borderId="21" xfId="60" applyNumberFormat="1" applyFont="1" applyFill="1" applyBorder="1" applyAlignment="1">
      <alignment horizontal="left"/>
    </xf>
    <xf numFmtId="0" fontId="24" fillId="0" borderId="22" xfId="59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53" xfId="0" applyBorder="1"/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65" fontId="0" fillId="0" borderId="32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36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5" fontId="0" fillId="0" borderId="52" xfId="0" applyNumberFormat="1" applyBorder="1" applyAlignment="1">
      <alignment horizontal="center"/>
    </xf>
    <xf numFmtId="165" fontId="0" fillId="0" borderId="0" xfId="0" applyNumberFormat="1"/>
    <xf numFmtId="0" fontId="0" fillId="0" borderId="30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53" xfId="0" applyBorder="1" applyProtection="1">
      <protection locked="0"/>
    </xf>
    <xf numFmtId="0" fontId="0" fillId="0" borderId="36" xfId="0" applyFill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0" fillId="0" borderId="55" xfId="0" applyBorder="1" applyAlignment="1">
      <alignment horizontal="center"/>
    </xf>
    <xf numFmtId="0" fontId="4" fillId="0" borderId="55" xfId="0" applyFont="1" applyBorder="1" applyAlignment="1">
      <alignment horizontal="center"/>
    </xf>
    <xf numFmtId="165" fontId="0" fillId="0" borderId="55" xfId="0" applyNumberFormat="1" applyBorder="1" applyAlignment="1">
      <alignment horizontal="center"/>
    </xf>
    <xf numFmtId="0" fontId="0" fillId="0" borderId="56" xfId="0" applyBorder="1" applyProtection="1">
      <protection locked="0"/>
    </xf>
    <xf numFmtId="165" fontId="0" fillId="0" borderId="57" xfId="0" applyNumberFormat="1" applyBorder="1" applyAlignment="1">
      <alignment horizontal="center"/>
    </xf>
    <xf numFmtId="165" fontId="0" fillId="0" borderId="46" xfId="0" applyNumberFormat="1" applyBorder="1" applyAlignment="1">
      <alignment horizontal="center"/>
    </xf>
    <xf numFmtId="165" fontId="0" fillId="0" borderId="58" xfId="0" applyNumberFormat="1" applyBorder="1" applyAlignment="1">
      <alignment horizontal="center"/>
    </xf>
    <xf numFmtId="165" fontId="0" fillId="0" borderId="59" xfId="0" applyNumberFormat="1" applyBorder="1" applyAlignment="1">
      <alignment horizontal="center"/>
    </xf>
    <xf numFmtId="165" fontId="0" fillId="0" borderId="60" xfId="0" applyNumberFormat="1" applyBorder="1" applyAlignment="1">
      <alignment horizontal="center"/>
    </xf>
    <xf numFmtId="165" fontId="0" fillId="0" borderId="61" xfId="0" applyNumberFormat="1" applyBorder="1" applyAlignment="1">
      <alignment horizontal="center"/>
    </xf>
    <xf numFmtId="0" fontId="0" fillId="0" borderId="30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3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7" xfId="0" applyBorder="1" applyAlignment="1">
      <alignment horizontal="center"/>
    </xf>
    <xf numFmtId="164" fontId="24" fillId="0" borderId="30" xfId="59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0" fontId="28" fillId="0" borderId="28" xfId="60" applyFont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25" fillId="3" borderId="13" xfId="61" applyFill="1" applyBorder="1" applyAlignment="1">
      <alignment horizontal="center"/>
    </xf>
    <xf numFmtId="0" fontId="25" fillId="3" borderId="14" xfId="61" applyFill="1" applyBorder="1" applyAlignment="1">
      <alignment horizontal="center"/>
    </xf>
    <xf numFmtId="0" fontId="25" fillId="3" borderId="15" xfId="61" applyFill="1" applyBorder="1" applyAlignment="1">
      <alignment horizontal="center"/>
    </xf>
    <xf numFmtId="0" fontId="3" fillId="22" borderId="12" xfId="0" applyFont="1" applyFill="1" applyBorder="1" applyAlignment="1">
      <alignment horizontal="center" vertical="center"/>
    </xf>
    <xf numFmtId="0" fontId="3" fillId="22" borderId="16" xfId="0" applyFont="1" applyFill="1" applyBorder="1" applyAlignment="1">
      <alignment horizontal="center" vertical="center"/>
    </xf>
    <xf numFmtId="0" fontId="25" fillId="3" borderId="10" xfId="61" applyFill="1" applyBorder="1" applyAlignment="1">
      <alignment horizontal="center"/>
    </xf>
    <xf numFmtId="0" fontId="25" fillId="3" borderId="18" xfId="61" applyFill="1" applyBorder="1" applyAlignment="1">
      <alignment horizontal="center"/>
    </xf>
    <xf numFmtId="0" fontId="25" fillId="3" borderId="11" xfId="61" applyFill="1" applyBorder="1" applyAlignment="1">
      <alignment horizontal="center"/>
    </xf>
    <xf numFmtId="0" fontId="2" fillId="23" borderId="13" xfId="0" applyFont="1" applyFill="1" applyBorder="1" applyAlignment="1">
      <alignment horizontal="center" vertical="center"/>
    </xf>
    <xf numFmtId="0" fontId="2" fillId="23" borderId="14" xfId="0" applyFont="1" applyFill="1" applyBorder="1" applyAlignment="1">
      <alignment horizontal="center" vertical="center"/>
    </xf>
    <xf numFmtId="0" fontId="2" fillId="23" borderId="15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3" fillId="22" borderId="46" xfId="0" applyFont="1" applyFill="1" applyBorder="1" applyAlignment="1">
      <alignment horizontal="center" vertical="center"/>
    </xf>
    <xf numFmtId="0" fontId="3" fillId="22" borderId="47" xfId="0" applyFont="1" applyFill="1" applyBorder="1" applyAlignment="1">
      <alignment horizontal="center" vertical="center"/>
    </xf>
    <xf numFmtId="0" fontId="3" fillId="22" borderId="4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27" fillId="0" borderId="49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7" fillId="0" borderId="49" xfId="0" applyFont="1" applyBorder="1" applyAlignment="1">
      <alignment horizontal="left"/>
    </xf>
    <xf numFmtId="0" fontId="27" fillId="0" borderId="17" xfId="0" applyFont="1" applyBorder="1" applyAlignment="1">
      <alignment horizontal="left"/>
    </xf>
    <xf numFmtId="4" fontId="26" fillId="0" borderId="14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</cellXfs>
  <cellStyles count="62">
    <cellStyle name="Buena 2" xfId="2" xr:uid="{00000000-0005-0000-0000-000000000000}"/>
    <cellStyle name="Cálculo 2" xfId="3" xr:uid="{00000000-0005-0000-0000-000001000000}"/>
    <cellStyle name="Celda de comprobación 2" xfId="4" xr:uid="{00000000-0005-0000-0000-000002000000}"/>
    <cellStyle name="Celda vinculada 2" xfId="5" xr:uid="{00000000-0005-0000-0000-000003000000}"/>
    <cellStyle name="Encabezado 4 2" xfId="6" xr:uid="{00000000-0005-0000-0000-000004000000}"/>
    <cellStyle name="Énfasis 1" xfId="7" xr:uid="{00000000-0005-0000-0000-000005000000}"/>
    <cellStyle name="Énfasis 2" xfId="8" xr:uid="{00000000-0005-0000-0000-000006000000}"/>
    <cellStyle name="Énfasis 3" xfId="9" xr:uid="{00000000-0005-0000-0000-000007000000}"/>
    <cellStyle name="Énfasis1 - 20%" xfId="11" xr:uid="{00000000-0005-0000-0000-000008000000}"/>
    <cellStyle name="Énfasis1 - 40%" xfId="12" xr:uid="{00000000-0005-0000-0000-000009000000}"/>
    <cellStyle name="Énfasis1 - 60%" xfId="13" xr:uid="{00000000-0005-0000-0000-00000A000000}"/>
    <cellStyle name="Énfasis1 2" xfId="10" xr:uid="{00000000-0005-0000-0000-00000B000000}"/>
    <cellStyle name="Énfasis1 3" xfId="45" xr:uid="{00000000-0005-0000-0000-00000C000000}"/>
    <cellStyle name="Énfasis1 4" xfId="56" xr:uid="{00000000-0005-0000-0000-00000D000000}"/>
    <cellStyle name="Énfasis2 - 20%" xfId="15" xr:uid="{00000000-0005-0000-0000-00000E000000}"/>
    <cellStyle name="Énfasis2 - 40%" xfId="16" xr:uid="{00000000-0005-0000-0000-00000F000000}"/>
    <cellStyle name="Énfasis2 - 60%" xfId="17" xr:uid="{00000000-0005-0000-0000-000010000000}"/>
    <cellStyle name="Énfasis2 2" xfId="14" xr:uid="{00000000-0005-0000-0000-000011000000}"/>
    <cellStyle name="Énfasis2 3" xfId="47" xr:uid="{00000000-0005-0000-0000-000012000000}"/>
    <cellStyle name="Énfasis2 4" xfId="55" xr:uid="{00000000-0005-0000-0000-000013000000}"/>
    <cellStyle name="Énfasis3 - 20%" xfId="19" xr:uid="{00000000-0005-0000-0000-000014000000}"/>
    <cellStyle name="Énfasis3 - 40%" xfId="20" xr:uid="{00000000-0005-0000-0000-000015000000}"/>
    <cellStyle name="Énfasis3 - 60%" xfId="21" xr:uid="{00000000-0005-0000-0000-000016000000}"/>
    <cellStyle name="Énfasis3 2" xfId="18" xr:uid="{00000000-0005-0000-0000-000017000000}"/>
    <cellStyle name="Énfasis3 3" xfId="49" xr:uid="{00000000-0005-0000-0000-000018000000}"/>
    <cellStyle name="Énfasis3 4" xfId="53" xr:uid="{00000000-0005-0000-0000-000019000000}"/>
    <cellStyle name="Énfasis4 - 20%" xfId="23" xr:uid="{00000000-0005-0000-0000-00001A000000}"/>
    <cellStyle name="Énfasis4 - 40%" xfId="24" xr:uid="{00000000-0005-0000-0000-00001B000000}"/>
    <cellStyle name="Énfasis4 - 60%" xfId="25" xr:uid="{00000000-0005-0000-0000-00001C000000}"/>
    <cellStyle name="Énfasis4 2" xfId="22" xr:uid="{00000000-0005-0000-0000-00001D000000}"/>
    <cellStyle name="Énfasis4 3" xfId="51" xr:uid="{00000000-0005-0000-0000-00001E000000}"/>
    <cellStyle name="Énfasis4 4" xfId="50" xr:uid="{00000000-0005-0000-0000-00001F000000}"/>
    <cellStyle name="Énfasis5 - 20%" xfId="27" xr:uid="{00000000-0005-0000-0000-000020000000}"/>
    <cellStyle name="Énfasis5 - 40%" xfId="28" xr:uid="{00000000-0005-0000-0000-000021000000}"/>
    <cellStyle name="Énfasis5 - 60%" xfId="29" xr:uid="{00000000-0005-0000-0000-000022000000}"/>
    <cellStyle name="Énfasis5 2" xfId="26" xr:uid="{00000000-0005-0000-0000-000023000000}"/>
    <cellStyle name="Énfasis5 3" xfId="52" xr:uid="{00000000-0005-0000-0000-000024000000}"/>
    <cellStyle name="Énfasis5 4" xfId="48" xr:uid="{00000000-0005-0000-0000-000025000000}"/>
    <cellStyle name="Énfasis6 - 20%" xfId="31" xr:uid="{00000000-0005-0000-0000-000026000000}"/>
    <cellStyle name="Énfasis6 - 40%" xfId="32" xr:uid="{00000000-0005-0000-0000-000027000000}"/>
    <cellStyle name="Énfasis6 - 60%" xfId="33" xr:uid="{00000000-0005-0000-0000-000028000000}"/>
    <cellStyle name="Énfasis6 2" xfId="30" xr:uid="{00000000-0005-0000-0000-000029000000}"/>
    <cellStyle name="Énfasis6 3" xfId="54" xr:uid="{00000000-0005-0000-0000-00002A000000}"/>
    <cellStyle name="Énfasis6 4" xfId="46" xr:uid="{00000000-0005-0000-0000-00002B000000}"/>
    <cellStyle name="Entrada 2" xfId="34" xr:uid="{00000000-0005-0000-0000-00002C000000}"/>
    <cellStyle name="Hipervínculo" xfId="61" builtinId="8"/>
    <cellStyle name="Incorrecto 2" xfId="35" xr:uid="{00000000-0005-0000-0000-00002E000000}"/>
    <cellStyle name="Neutral 2" xfId="36" xr:uid="{00000000-0005-0000-0000-00002F000000}"/>
    <cellStyle name="Normal" xfId="0" builtinId="0"/>
    <cellStyle name="Normal 2" xfId="1" xr:uid="{00000000-0005-0000-0000-000031000000}"/>
    <cellStyle name="Normal 2 2" xfId="58" xr:uid="{00000000-0005-0000-0000-000032000000}"/>
    <cellStyle name="Normal 2 3" xfId="60" xr:uid="{00000000-0005-0000-0000-000033000000}"/>
    <cellStyle name="Normal 3" xfId="59" xr:uid="{00000000-0005-0000-0000-000034000000}"/>
    <cellStyle name="Notas 2" xfId="37" xr:uid="{00000000-0005-0000-0000-000035000000}"/>
    <cellStyle name="Notas 2 2" xfId="57" xr:uid="{00000000-0005-0000-0000-000036000000}"/>
    <cellStyle name="Salida 2" xfId="38" xr:uid="{00000000-0005-0000-0000-000037000000}"/>
    <cellStyle name="Texto de advertencia 2" xfId="39" xr:uid="{00000000-0005-0000-0000-000038000000}"/>
    <cellStyle name="Título 1 2" xfId="40" xr:uid="{00000000-0005-0000-0000-000039000000}"/>
    <cellStyle name="Título 2 2" xfId="41" xr:uid="{00000000-0005-0000-0000-00003A000000}"/>
    <cellStyle name="Título 3 2" xfId="42" xr:uid="{00000000-0005-0000-0000-00003B000000}"/>
    <cellStyle name="Título de hoja" xfId="43" xr:uid="{00000000-0005-0000-0000-00003C000000}"/>
    <cellStyle name="Total 2" xfId="44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13" Type="http://schemas.openxmlformats.org/officeDocument/2006/relationships/image" Target="../media/image29.jpeg"/><Relationship Id="rId3" Type="http://schemas.openxmlformats.org/officeDocument/2006/relationships/image" Target="../media/image19.jpeg"/><Relationship Id="rId7" Type="http://schemas.openxmlformats.org/officeDocument/2006/relationships/image" Target="../media/image23.jpeg"/><Relationship Id="rId12" Type="http://schemas.openxmlformats.org/officeDocument/2006/relationships/image" Target="../media/image28.jpeg"/><Relationship Id="rId2" Type="http://schemas.openxmlformats.org/officeDocument/2006/relationships/image" Target="../media/image18.jpeg"/><Relationship Id="rId16" Type="http://schemas.openxmlformats.org/officeDocument/2006/relationships/image" Target="../media/image32.jpeg"/><Relationship Id="rId1" Type="http://schemas.openxmlformats.org/officeDocument/2006/relationships/image" Target="../media/image17.jpeg"/><Relationship Id="rId6" Type="http://schemas.openxmlformats.org/officeDocument/2006/relationships/image" Target="../media/image22.jpeg"/><Relationship Id="rId11" Type="http://schemas.openxmlformats.org/officeDocument/2006/relationships/image" Target="../media/image27.jpeg"/><Relationship Id="rId5" Type="http://schemas.openxmlformats.org/officeDocument/2006/relationships/image" Target="../media/image21.jpeg"/><Relationship Id="rId15" Type="http://schemas.openxmlformats.org/officeDocument/2006/relationships/image" Target="../media/image31.jpeg"/><Relationship Id="rId10" Type="http://schemas.openxmlformats.org/officeDocument/2006/relationships/image" Target="../media/image26.jpeg"/><Relationship Id="rId4" Type="http://schemas.openxmlformats.org/officeDocument/2006/relationships/image" Target="../media/image20.jpeg"/><Relationship Id="rId9" Type="http://schemas.openxmlformats.org/officeDocument/2006/relationships/image" Target="../media/image25.jpeg"/><Relationship Id="rId14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9</xdr:row>
      <xdr:rowOff>38100</xdr:rowOff>
    </xdr:from>
    <xdr:to>
      <xdr:col>0</xdr:col>
      <xdr:colOff>738688</xdr:colOff>
      <xdr:row>16</xdr:row>
      <xdr:rowOff>180975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819275"/>
          <a:ext cx="729163" cy="1495425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9</xdr:row>
      <xdr:rowOff>38100</xdr:rowOff>
    </xdr:from>
    <xdr:to>
      <xdr:col>8</xdr:col>
      <xdr:colOff>742951</xdr:colOff>
      <xdr:row>16</xdr:row>
      <xdr:rowOff>180975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2276" y="1819275"/>
          <a:ext cx="742950" cy="14954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20</xdr:row>
      <xdr:rowOff>47625</xdr:rowOff>
    </xdr:from>
    <xdr:to>
      <xdr:col>0</xdr:col>
      <xdr:colOff>738688</xdr:colOff>
      <xdr:row>27</xdr:row>
      <xdr:rowOff>180975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962400"/>
          <a:ext cx="729163" cy="1485900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20</xdr:row>
      <xdr:rowOff>38099</xdr:rowOff>
    </xdr:from>
    <xdr:to>
      <xdr:col>8</xdr:col>
      <xdr:colOff>742951</xdr:colOff>
      <xdr:row>27</xdr:row>
      <xdr:rowOff>180974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2276" y="3952874"/>
          <a:ext cx="742950" cy="14954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52</xdr:row>
      <xdr:rowOff>47625</xdr:rowOff>
    </xdr:from>
    <xdr:to>
      <xdr:col>0</xdr:col>
      <xdr:colOff>738688</xdr:colOff>
      <xdr:row>59</xdr:row>
      <xdr:rowOff>171450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0163175"/>
          <a:ext cx="729163" cy="1485900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52</xdr:row>
      <xdr:rowOff>47625</xdr:rowOff>
    </xdr:from>
    <xdr:to>
      <xdr:col>8</xdr:col>
      <xdr:colOff>742951</xdr:colOff>
      <xdr:row>59</xdr:row>
      <xdr:rowOff>161925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2276" y="10163175"/>
          <a:ext cx="742950" cy="14763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63</xdr:row>
      <xdr:rowOff>38100</xdr:rowOff>
    </xdr:from>
    <xdr:to>
      <xdr:col>0</xdr:col>
      <xdr:colOff>738688</xdr:colOff>
      <xdr:row>70</xdr:row>
      <xdr:rowOff>171450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2287250"/>
          <a:ext cx="729163" cy="1485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76</xdr:row>
      <xdr:rowOff>47625</xdr:rowOff>
    </xdr:from>
    <xdr:to>
      <xdr:col>0</xdr:col>
      <xdr:colOff>738688</xdr:colOff>
      <xdr:row>83</xdr:row>
      <xdr:rowOff>171450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4839950"/>
          <a:ext cx="729163" cy="1476375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76</xdr:row>
      <xdr:rowOff>38100</xdr:rowOff>
    </xdr:from>
    <xdr:to>
      <xdr:col>8</xdr:col>
      <xdr:colOff>742951</xdr:colOff>
      <xdr:row>83</xdr:row>
      <xdr:rowOff>171450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2276" y="14830425"/>
          <a:ext cx="742950" cy="1485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87</xdr:row>
      <xdr:rowOff>47625</xdr:rowOff>
    </xdr:from>
    <xdr:to>
      <xdr:col>0</xdr:col>
      <xdr:colOff>738688</xdr:colOff>
      <xdr:row>94</xdr:row>
      <xdr:rowOff>180975</xdr:rowOff>
    </xdr:to>
    <xdr:pic>
      <xdr:nvPicPr>
        <xdr:cNvPr id="14" name="13 Image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6973550"/>
          <a:ext cx="729163" cy="1485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102</xdr:row>
      <xdr:rowOff>47625</xdr:rowOff>
    </xdr:from>
    <xdr:to>
      <xdr:col>0</xdr:col>
      <xdr:colOff>738688</xdr:colOff>
      <xdr:row>109</xdr:row>
      <xdr:rowOff>171450</xdr:rowOff>
    </xdr:to>
    <xdr:pic>
      <xdr:nvPicPr>
        <xdr:cNvPr id="15" name="14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9916775"/>
          <a:ext cx="729163" cy="147637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102</xdr:row>
      <xdr:rowOff>38100</xdr:rowOff>
    </xdr:from>
    <xdr:to>
      <xdr:col>8</xdr:col>
      <xdr:colOff>748213</xdr:colOff>
      <xdr:row>109</xdr:row>
      <xdr:rowOff>161925</xdr:rowOff>
    </xdr:to>
    <xdr:pic>
      <xdr:nvPicPr>
        <xdr:cNvPr id="17" name="16 Imagen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19907250"/>
          <a:ext cx="729163" cy="1476375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115</xdr:row>
      <xdr:rowOff>28575</xdr:rowOff>
    </xdr:from>
    <xdr:to>
      <xdr:col>8</xdr:col>
      <xdr:colOff>719638</xdr:colOff>
      <xdr:row>122</xdr:row>
      <xdr:rowOff>133350</xdr:rowOff>
    </xdr:to>
    <xdr:pic>
      <xdr:nvPicPr>
        <xdr:cNvPr id="20" name="19 Imagen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0" y="24984075"/>
          <a:ext cx="729163" cy="1504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</xdr:row>
      <xdr:rowOff>47625</xdr:rowOff>
    </xdr:from>
    <xdr:to>
      <xdr:col>0</xdr:col>
      <xdr:colOff>747279</xdr:colOff>
      <xdr:row>122</xdr:row>
      <xdr:rowOff>161925</xdr:rowOff>
    </xdr:to>
    <xdr:pic>
      <xdr:nvPicPr>
        <xdr:cNvPr id="22" name="21 Imagen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003125"/>
          <a:ext cx="747279" cy="1514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4</xdr:row>
      <xdr:rowOff>0</xdr:rowOff>
    </xdr:to>
    <xdr:pic>
      <xdr:nvPicPr>
        <xdr:cNvPr id="16" name="Imagen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705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47625</xdr:rowOff>
    </xdr:from>
    <xdr:to>
      <xdr:col>0</xdr:col>
      <xdr:colOff>729163</xdr:colOff>
      <xdr:row>38</xdr:row>
      <xdr:rowOff>180975</xdr:rowOff>
    </xdr:to>
    <xdr:pic>
      <xdr:nvPicPr>
        <xdr:cNvPr id="18" name="17 Imagen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6000"/>
          <a:ext cx="729163" cy="1485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28574</xdr:rowOff>
    </xdr:from>
    <xdr:to>
      <xdr:col>0</xdr:col>
      <xdr:colOff>738688</xdr:colOff>
      <xdr:row>9</xdr:row>
      <xdr:rowOff>171449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838199"/>
          <a:ext cx="729163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15</xdr:row>
      <xdr:rowOff>38100</xdr:rowOff>
    </xdr:from>
    <xdr:to>
      <xdr:col>0</xdr:col>
      <xdr:colOff>738688</xdr:colOff>
      <xdr:row>20</xdr:row>
      <xdr:rowOff>171450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000375"/>
          <a:ext cx="729163" cy="11049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15</xdr:row>
      <xdr:rowOff>28575</xdr:rowOff>
    </xdr:from>
    <xdr:to>
      <xdr:col>8</xdr:col>
      <xdr:colOff>738688</xdr:colOff>
      <xdr:row>20</xdr:row>
      <xdr:rowOff>180975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2990850"/>
          <a:ext cx="729163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24</xdr:row>
      <xdr:rowOff>28574</xdr:rowOff>
    </xdr:from>
    <xdr:to>
      <xdr:col>0</xdr:col>
      <xdr:colOff>738688</xdr:colOff>
      <xdr:row>29</xdr:row>
      <xdr:rowOff>171449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4743449"/>
          <a:ext cx="729163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35</xdr:row>
      <xdr:rowOff>38100</xdr:rowOff>
    </xdr:from>
    <xdr:to>
      <xdr:col>0</xdr:col>
      <xdr:colOff>738688</xdr:colOff>
      <xdr:row>40</xdr:row>
      <xdr:rowOff>180975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6915150"/>
          <a:ext cx="729163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48</xdr:row>
      <xdr:rowOff>38100</xdr:rowOff>
    </xdr:from>
    <xdr:to>
      <xdr:col>0</xdr:col>
      <xdr:colOff>738688</xdr:colOff>
      <xdr:row>53</xdr:row>
      <xdr:rowOff>180975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458325"/>
          <a:ext cx="729163" cy="111442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19051</xdr:colOff>
      <xdr:row>48</xdr:row>
      <xdr:rowOff>28575</xdr:rowOff>
    </xdr:from>
    <xdr:to>
      <xdr:col>8</xdr:col>
      <xdr:colOff>752475</xdr:colOff>
      <xdr:row>53</xdr:row>
      <xdr:rowOff>171450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6" y="9448800"/>
          <a:ext cx="733424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59</xdr:row>
      <xdr:rowOff>28575</xdr:rowOff>
    </xdr:from>
    <xdr:to>
      <xdr:col>0</xdr:col>
      <xdr:colOff>738688</xdr:colOff>
      <xdr:row>64</xdr:row>
      <xdr:rowOff>180975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1610975"/>
          <a:ext cx="729163" cy="112395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59</xdr:row>
      <xdr:rowOff>47625</xdr:rowOff>
    </xdr:from>
    <xdr:to>
      <xdr:col>8</xdr:col>
      <xdr:colOff>738688</xdr:colOff>
      <xdr:row>64</xdr:row>
      <xdr:rowOff>171450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11630025"/>
          <a:ext cx="729163" cy="10953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</xdr:colOff>
      <xdr:row>69</xdr:row>
      <xdr:rowOff>19050</xdr:rowOff>
    </xdr:from>
    <xdr:to>
      <xdr:col>0</xdr:col>
      <xdr:colOff>733424</xdr:colOff>
      <xdr:row>73</xdr:row>
      <xdr:rowOff>57150</xdr:rowOff>
    </xdr:to>
    <xdr:pic>
      <xdr:nvPicPr>
        <xdr:cNvPr id="16" name="15 Imagen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13573125"/>
          <a:ext cx="71437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72</xdr:row>
      <xdr:rowOff>85725</xdr:rowOff>
    </xdr:from>
    <xdr:to>
      <xdr:col>0</xdr:col>
      <xdr:colOff>733425</xdr:colOff>
      <xdr:row>75</xdr:row>
      <xdr:rowOff>171450</xdr:rowOff>
    </xdr:to>
    <xdr:pic>
      <xdr:nvPicPr>
        <xdr:cNvPr id="17" name="16 Imagen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4220825"/>
          <a:ext cx="714375" cy="67627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19051</xdr:colOff>
      <xdr:row>69</xdr:row>
      <xdr:rowOff>9524</xdr:rowOff>
    </xdr:from>
    <xdr:to>
      <xdr:col>8</xdr:col>
      <xdr:colOff>752475</xdr:colOff>
      <xdr:row>72</xdr:row>
      <xdr:rowOff>180974</xdr:rowOff>
    </xdr:to>
    <xdr:pic>
      <xdr:nvPicPr>
        <xdr:cNvPr id="18" name="17 Imagen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6" y="13563599"/>
          <a:ext cx="733424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79</xdr:row>
      <xdr:rowOff>9523</xdr:rowOff>
    </xdr:from>
    <xdr:to>
      <xdr:col>0</xdr:col>
      <xdr:colOff>733425</xdr:colOff>
      <xdr:row>82</xdr:row>
      <xdr:rowOff>190499</xdr:rowOff>
    </xdr:to>
    <xdr:pic>
      <xdr:nvPicPr>
        <xdr:cNvPr id="19" name="18 Imagen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5525748"/>
          <a:ext cx="695325" cy="781051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78</xdr:row>
      <xdr:rowOff>95250</xdr:rowOff>
    </xdr:from>
    <xdr:to>
      <xdr:col>8</xdr:col>
      <xdr:colOff>752475</xdr:colOff>
      <xdr:row>80</xdr:row>
      <xdr:rowOff>190499</xdr:rowOff>
    </xdr:to>
    <xdr:pic>
      <xdr:nvPicPr>
        <xdr:cNvPr id="20" name="19 Imagen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15420975"/>
          <a:ext cx="733425" cy="495299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76</xdr:row>
      <xdr:rowOff>38100</xdr:rowOff>
    </xdr:from>
    <xdr:to>
      <xdr:col>8</xdr:col>
      <xdr:colOff>752475</xdr:colOff>
      <xdr:row>78</xdr:row>
      <xdr:rowOff>180975</xdr:rowOff>
    </xdr:to>
    <xdr:pic>
      <xdr:nvPicPr>
        <xdr:cNvPr id="21" name="20 Imagen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14973300"/>
          <a:ext cx="733425" cy="53340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84</xdr:row>
      <xdr:rowOff>28575</xdr:rowOff>
    </xdr:from>
    <xdr:to>
      <xdr:col>8</xdr:col>
      <xdr:colOff>733424</xdr:colOff>
      <xdr:row>86</xdr:row>
      <xdr:rowOff>180974</xdr:rowOff>
    </xdr:to>
    <xdr:pic>
      <xdr:nvPicPr>
        <xdr:cNvPr id="22" name="21 Imagen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0" y="16544925"/>
          <a:ext cx="704849" cy="552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lcoati.com.ar/producto/pincel-profesional-s-4/" TargetMode="External"/><Relationship Id="rId13" Type="http://schemas.openxmlformats.org/officeDocument/2006/relationships/hyperlink" Target="https://elcoati.com.ar/producto/pinceleta-amateur-620/" TargetMode="External"/><Relationship Id="rId3" Type="http://schemas.openxmlformats.org/officeDocument/2006/relationships/hyperlink" Target="https://elcoati.com.ar/producto/pincel-amateur-815/" TargetMode="External"/><Relationship Id="rId7" Type="http://schemas.openxmlformats.org/officeDocument/2006/relationships/hyperlink" Target="https://elcoati.com.ar/producto/pincel-profesional-s-2/" TargetMode="External"/><Relationship Id="rId12" Type="http://schemas.openxmlformats.org/officeDocument/2006/relationships/hyperlink" Target="https://elcoati.com.ar/producto/pinceleta-premium-510/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elcoati.com.ar/producto/pincel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elcoati.com.ar/producto/pincel-091/" TargetMode="External"/><Relationship Id="rId6" Type="http://schemas.openxmlformats.org/officeDocument/2006/relationships/hyperlink" Target="https://elcoati.com.ar/producto/pincel-profesional-s1/" TargetMode="External"/><Relationship Id="rId11" Type="http://schemas.openxmlformats.org/officeDocument/2006/relationships/hyperlink" Target="https://elcoati.com.ar/producto/pincel-premium-7049/" TargetMode="External"/><Relationship Id="rId5" Type="http://schemas.openxmlformats.org/officeDocument/2006/relationships/hyperlink" Target="https://elcoati.com.ar/producto/pincel-amateur-823/" TargetMode="External"/><Relationship Id="rId15" Type="http://schemas.openxmlformats.org/officeDocument/2006/relationships/hyperlink" Target="https://elcoati.com.ar/producto/pincel-de-filetear-44/" TargetMode="External"/><Relationship Id="rId10" Type="http://schemas.openxmlformats.org/officeDocument/2006/relationships/hyperlink" Target="https://elcoati.com.ar/producto/pincel-premium-8220-v2/" TargetMode="External"/><Relationship Id="rId4" Type="http://schemas.openxmlformats.org/officeDocument/2006/relationships/hyperlink" Target="https://elcoati.com.ar/producto/pincel-amateur-713/" TargetMode="External"/><Relationship Id="rId9" Type="http://schemas.openxmlformats.org/officeDocument/2006/relationships/hyperlink" Target="https://elcoati.com.ar/producto/pincel-premium-8210-v1/" TargetMode="External"/><Relationship Id="rId14" Type="http://schemas.openxmlformats.org/officeDocument/2006/relationships/hyperlink" Target="https://elcoati.com.ar/producto/pincel-de-filetear-44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lcoati.com.ar/producto/minirodillos-mini-fund-2/" TargetMode="External"/><Relationship Id="rId13" Type="http://schemas.openxmlformats.org/officeDocument/2006/relationships/hyperlink" Target="https://elcoati.com.ar/categoria-producto/pinceles-rodillos-y-accesorios/accesorios/" TargetMode="External"/><Relationship Id="rId3" Type="http://schemas.openxmlformats.org/officeDocument/2006/relationships/hyperlink" Target="https://elcoati.com.ar/producto/rodillo-profesional-cuero-lanar-dimension-xxi/" TargetMode="External"/><Relationship Id="rId7" Type="http://schemas.openxmlformats.org/officeDocument/2006/relationships/hyperlink" Target="https://elcoati.com.ar/producto/rodillo-quita-y-pon-epoxi/" TargetMode="External"/><Relationship Id="rId12" Type="http://schemas.openxmlformats.org/officeDocument/2006/relationships/hyperlink" Target="https://elcoati.com.ar/categoria-producto/pinceles-rodillos-y-accesorios/accesorios/" TargetMode="External"/><Relationship Id="rId2" Type="http://schemas.openxmlformats.org/officeDocument/2006/relationships/hyperlink" Target="https://elcoati.com.ar/producto/rodillo-profesional-cuero-lanar-especial/" TargetMode="External"/><Relationship Id="rId1" Type="http://schemas.openxmlformats.org/officeDocument/2006/relationships/hyperlink" Target="https://elcoati.com.ar/producto/rodillo/" TargetMode="External"/><Relationship Id="rId6" Type="http://schemas.openxmlformats.org/officeDocument/2006/relationships/hyperlink" Target="https://elcoati.com.ar/producto/rodillo-rodillo-quita-y-pon-latex/" TargetMode="External"/><Relationship Id="rId11" Type="http://schemas.openxmlformats.org/officeDocument/2006/relationships/hyperlink" Target="https://elcoati.com.ar/categoria-producto/pinceles-rodillos-y-accesorios/accesorios/" TargetMode="External"/><Relationship Id="rId5" Type="http://schemas.openxmlformats.org/officeDocument/2006/relationships/hyperlink" Target="https://elcoati.com.ar/producto/rodillo-profesional-poliester-entubado/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https://elcoati.com.ar/categoria-producto/pinceles-rodillos-y-accesorios/accesorios/" TargetMode="External"/><Relationship Id="rId4" Type="http://schemas.openxmlformats.org/officeDocument/2006/relationships/hyperlink" Target="https://elcoati.com.ar/producto/rodillo-profesional-milenium/" TargetMode="External"/><Relationship Id="rId9" Type="http://schemas.openxmlformats.org/officeDocument/2006/relationships/hyperlink" Target="https://elcoati.com.ar/producto/minirodillos-mini-epoxi/" TargetMode="External"/><Relationship Id="rId1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R126"/>
  <sheetViews>
    <sheetView tabSelected="1" workbookViewId="0">
      <selection activeCell="A7" sqref="A7:O7"/>
    </sheetView>
  </sheetViews>
  <sheetFormatPr baseColWidth="10" defaultRowHeight="15" x14ac:dyDescent="0.25"/>
  <cols>
    <col min="1" max="1" width="11.42578125" customWidth="1"/>
    <col min="2" max="2" width="4.140625" style="2" customWidth="1"/>
    <col min="3" max="3" width="4.85546875" style="2" customWidth="1"/>
    <col min="4" max="4" width="3.5703125" style="2" customWidth="1"/>
    <col min="5" max="5" width="9.5703125" style="58" bestFit="1" customWidth="1"/>
    <col min="6" max="6" width="11.85546875" style="58" hidden="1" customWidth="1"/>
    <col min="7" max="7" width="9" customWidth="1"/>
    <col min="8" max="8" width="1.42578125" customWidth="1"/>
    <col min="9" max="9" width="11.42578125" customWidth="1"/>
    <col min="10" max="10" width="4.140625" style="2" customWidth="1"/>
    <col min="11" max="11" width="4.85546875" style="2" customWidth="1"/>
    <col min="12" max="12" width="3.5703125" style="2" customWidth="1"/>
    <col min="13" max="13" width="9.5703125" style="58" bestFit="1" customWidth="1"/>
    <col min="14" max="14" width="11.85546875" style="58" hidden="1" customWidth="1"/>
    <col min="15" max="15" width="7.85546875" customWidth="1"/>
    <col min="17" max="18" width="11.42578125" style="56"/>
  </cols>
  <sheetData>
    <row r="4" spans="1:18" ht="15.75" thickBot="1" x14ac:dyDescent="0.3"/>
    <row r="5" spans="1:18" s="3" customFormat="1" ht="16.5" thickBot="1" x14ac:dyDescent="0.3">
      <c r="A5" s="108" t="s">
        <v>27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10"/>
      <c r="Q5" s="56"/>
      <c r="R5" s="56"/>
    </row>
    <row r="6" spans="1:18" s="3" customFormat="1" ht="16.5" thickBot="1" x14ac:dyDescent="0.3">
      <c r="A6" s="96" t="s">
        <v>3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Q6" s="56"/>
      <c r="R6" s="56"/>
    </row>
    <row r="7" spans="1:18" s="3" customFormat="1" ht="15.75" thickBot="1" x14ac:dyDescent="0.3">
      <c r="A7" s="111" t="s">
        <v>209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3"/>
      <c r="Q7" s="56"/>
      <c r="R7" s="56"/>
    </row>
    <row r="8" spans="1:18" s="3" customFormat="1" x14ac:dyDescent="0.25">
      <c r="B8" s="57" t="s">
        <v>4</v>
      </c>
      <c r="C8" s="57" t="s">
        <v>5</v>
      </c>
      <c r="D8" s="57" t="s">
        <v>6</v>
      </c>
      <c r="E8" s="59" t="s">
        <v>0</v>
      </c>
      <c r="F8" s="59" t="s">
        <v>208</v>
      </c>
      <c r="G8" s="1" t="s">
        <v>1</v>
      </c>
      <c r="H8" s="5"/>
      <c r="J8" s="57" t="s">
        <v>4</v>
      </c>
      <c r="K8" s="57" t="s">
        <v>5</v>
      </c>
      <c r="L8" s="57" t="s">
        <v>6</v>
      </c>
      <c r="M8" s="59" t="s">
        <v>0</v>
      </c>
      <c r="N8" s="59" t="s">
        <v>208</v>
      </c>
      <c r="O8" s="1" t="s">
        <v>1</v>
      </c>
      <c r="Q8" s="56"/>
      <c r="R8" s="56"/>
    </row>
    <row r="9" spans="1:18" s="3" customFormat="1" ht="15.75" thickBot="1" x14ac:dyDescent="0.3">
      <c r="A9" s="99" t="s">
        <v>7</v>
      </c>
      <c r="B9" s="99"/>
      <c r="C9" s="99"/>
      <c r="D9" s="99"/>
      <c r="E9" s="99"/>
      <c r="F9" s="99"/>
      <c r="G9" s="99"/>
      <c r="H9" s="2"/>
      <c r="I9" s="99" t="s">
        <v>8</v>
      </c>
      <c r="J9" s="99"/>
      <c r="K9" s="99"/>
      <c r="L9" s="99"/>
      <c r="M9" s="99"/>
      <c r="N9" s="99"/>
      <c r="O9" s="99"/>
      <c r="Q9" s="56"/>
      <c r="R9" s="56"/>
    </row>
    <row r="10" spans="1:18" s="3" customFormat="1" x14ac:dyDescent="0.25">
      <c r="B10" s="43">
        <v>1</v>
      </c>
      <c r="C10" s="13">
        <v>24</v>
      </c>
      <c r="D10" s="44">
        <v>7</v>
      </c>
      <c r="E10" s="60"/>
      <c r="F10" s="81" t="b">
        <f t="shared" ref="F10:F14" si="0">+IF(E10&lt;E11,E10&gt;M10)</f>
        <v>0</v>
      </c>
      <c r="G10" s="7"/>
      <c r="J10" s="43">
        <v>1</v>
      </c>
      <c r="K10" s="13">
        <v>24</v>
      </c>
      <c r="L10" s="44">
        <v>7</v>
      </c>
      <c r="M10" s="60">
        <v>870.16244920960116</v>
      </c>
      <c r="N10" s="81" t="str">
        <f>+IF(M10&lt;M11,"OK","MALLL")</f>
        <v>OK</v>
      </c>
      <c r="O10" s="69"/>
      <c r="Q10" s="56"/>
      <c r="R10" s="56"/>
    </row>
    <row r="11" spans="1:18" s="3" customFormat="1" x14ac:dyDescent="0.25">
      <c r="B11" s="9">
        <v>1</v>
      </c>
      <c r="C11" s="14">
        <v>24</v>
      </c>
      <c r="D11" s="8">
        <v>10</v>
      </c>
      <c r="E11" s="61">
        <v>1097.8704999999998</v>
      </c>
      <c r="F11" s="82" t="b">
        <f t="shared" si="0"/>
        <v>1</v>
      </c>
      <c r="G11" s="72"/>
      <c r="J11" s="9">
        <v>1</v>
      </c>
      <c r="K11" s="14">
        <v>24</v>
      </c>
      <c r="L11" s="8">
        <v>10</v>
      </c>
      <c r="M11" s="61">
        <v>933.53289987470941</v>
      </c>
      <c r="N11" s="82" t="str">
        <f t="shared" ref="N11:N15" si="1">+IF(M11&lt;M12,"OK","MALLL")</f>
        <v>OK</v>
      </c>
      <c r="O11" s="72"/>
      <c r="Q11" s="56"/>
      <c r="R11" s="56"/>
    </row>
    <row r="12" spans="1:18" s="3" customFormat="1" x14ac:dyDescent="0.25">
      <c r="B12" s="9">
        <v>1</v>
      </c>
      <c r="C12" s="14">
        <v>24</v>
      </c>
      <c r="D12" s="8">
        <v>15</v>
      </c>
      <c r="E12" s="61">
        <v>1445.4484849868227</v>
      </c>
      <c r="F12" s="82" t="b">
        <f t="shared" si="0"/>
        <v>1</v>
      </c>
      <c r="G12" s="72"/>
      <c r="J12" s="9">
        <v>1</v>
      </c>
      <c r="K12" s="14">
        <v>24</v>
      </c>
      <c r="L12" s="8">
        <v>15</v>
      </c>
      <c r="M12" s="61">
        <v>1130.8707067704431</v>
      </c>
      <c r="N12" s="82" t="str">
        <f t="shared" si="1"/>
        <v>OK</v>
      </c>
      <c r="O12" s="72"/>
      <c r="Q12" s="56"/>
      <c r="R12" s="56"/>
    </row>
    <row r="13" spans="1:18" s="3" customFormat="1" ht="15.75" thickBot="1" x14ac:dyDescent="0.3">
      <c r="B13" s="47">
        <v>1</v>
      </c>
      <c r="C13" s="15">
        <v>24</v>
      </c>
      <c r="D13" s="48">
        <v>20</v>
      </c>
      <c r="E13" s="62">
        <v>1629.6534999999997</v>
      </c>
      <c r="F13" s="83" t="b">
        <f t="shared" si="0"/>
        <v>1</v>
      </c>
      <c r="G13" s="72"/>
      <c r="J13" s="47">
        <v>1</v>
      </c>
      <c r="K13" s="15">
        <v>24</v>
      </c>
      <c r="L13" s="48">
        <v>20</v>
      </c>
      <c r="M13" s="62">
        <v>1253.5119846475443</v>
      </c>
      <c r="N13" s="83" t="str">
        <f t="shared" si="1"/>
        <v>OK</v>
      </c>
      <c r="O13" s="71"/>
      <c r="Q13" s="56"/>
      <c r="R13" s="56"/>
    </row>
    <row r="14" spans="1:18" s="3" customFormat="1" x14ac:dyDescent="0.25">
      <c r="B14" s="11">
        <v>1</v>
      </c>
      <c r="C14" s="16">
        <v>12</v>
      </c>
      <c r="D14" s="12">
        <v>25</v>
      </c>
      <c r="E14" s="63">
        <v>2527.5345150000003</v>
      </c>
      <c r="F14" s="84" t="b">
        <f t="shared" si="0"/>
        <v>1</v>
      </c>
      <c r="G14" s="72"/>
      <c r="J14" s="11">
        <v>1</v>
      </c>
      <c r="K14" s="16">
        <v>12</v>
      </c>
      <c r="L14" s="12">
        <v>25</v>
      </c>
      <c r="M14" s="63">
        <v>1770.8129520367791</v>
      </c>
      <c r="N14" s="84" t="str">
        <f t="shared" si="1"/>
        <v>OK</v>
      </c>
      <c r="O14" s="73"/>
      <c r="Q14" s="56"/>
      <c r="R14" s="56"/>
    </row>
    <row r="15" spans="1:18" s="3" customFormat="1" x14ac:dyDescent="0.25">
      <c r="B15" s="9">
        <v>1</v>
      </c>
      <c r="C15" s="17">
        <v>12</v>
      </c>
      <c r="D15" s="8">
        <v>30</v>
      </c>
      <c r="E15" s="61">
        <v>2929.8728250000004</v>
      </c>
      <c r="F15" s="84" t="str">
        <f>+IF(E15&gt;M15,"OK","MALLL")</f>
        <v>OK</v>
      </c>
      <c r="G15" s="72"/>
      <c r="J15" s="9">
        <v>1</v>
      </c>
      <c r="K15" s="17">
        <v>12</v>
      </c>
      <c r="L15" s="8">
        <v>30</v>
      </c>
      <c r="M15" s="61">
        <v>2369.5038074779773</v>
      </c>
      <c r="N15" s="82" t="str">
        <f t="shared" si="1"/>
        <v>MALLL</v>
      </c>
      <c r="O15" s="72"/>
      <c r="Q15" s="56"/>
      <c r="R15" s="56"/>
    </row>
    <row r="16" spans="1:18" s="3" customFormat="1" ht="15.75" thickBot="1" x14ac:dyDescent="0.3">
      <c r="B16" s="47">
        <v>1</v>
      </c>
      <c r="C16" s="18">
        <v>12</v>
      </c>
      <c r="D16" s="48">
        <v>40</v>
      </c>
      <c r="E16" s="62"/>
      <c r="F16" s="83"/>
      <c r="G16" s="10"/>
      <c r="J16" s="47">
        <v>1</v>
      </c>
      <c r="K16" s="18">
        <v>12</v>
      </c>
      <c r="L16" s="48">
        <v>40</v>
      </c>
      <c r="M16" s="62"/>
      <c r="N16" s="83"/>
      <c r="O16" s="10"/>
      <c r="Q16" s="56"/>
      <c r="R16" s="56"/>
    </row>
    <row r="17" spans="1:18" s="3" customFormat="1" ht="15.75" thickBot="1" x14ac:dyDescent="0.3">
      <c r="B17" s="100" t="s">
        <v>2</v>
      </c>
      <c r="C17" s="101"/>
      <c r="D17" s="101"/>
      <c r="E17" s="101"/>
      <c r="F17" s="101"/>
      <c r="G17" s="102"/>
      <c r="J17" s="100" t="s">
        <v>2</v>
      </c>
      <c r="K17" s="101"/>
      <c r="L17" s="101"/>
      <c r="M17" s="101"/>
      <c r="N17" s="101"/>
      <c r="O17" s="102"/>
      <c r="Q17" s="56"/>
      <c r="R17" s="56"/>
    </row>
    <row r="18" spans="1:18" s="3" customFormat="1" x14ac:dyDescent="0.25">
      <c r="A18" s="103" t="s">
        <v>13</v>
      </c>
      <c r="B18" s="104"/>
      <c r="C18" s="104"/>
      <c r="D18" s="104"/>
      <c r="E18" s="104"/>
      <c r="F18" s="104"/>
      <c r="G18" s="104"/>
      <c r="I18" s="103" t="s">
        <v>9</v>
      </c>
      <c r="J18" s="104"/>
      <c r="K18" s="104"/>
      <c r="L18" s="104"/>
      <c r="M18" s="104"/>
      <c r="N18" s="104"/>
      <c r="O18" s="104"/>
      <c r="Q18" s="56"/>
      <c r="R18" s="56"/>
    </row>
    <row r="19" spans="1:18" s="3" customFormat="1" x14ac:dyDescent="0.25">
      <c r="B19" s="2"/>
      <c r="C19" s="2"/>
      <c r="D19" s="2"/>
      <c r="E19" s="58"/>
      <c r="F19" s="58"/>
      <c r="J19" s="2"/>
      <c r="K19" s="2"/>
      <c r="L19" s="2"/>
      <c r="M19" s="58"/>
      <c r="N19" s="58"/>
      <c r="Q19" s="56"/>
      <c r="R19" s="56"/>
    </row>
    <row r="20" spans="1:18" s="3" customFormat="1" ht="15.75" thickBot="1" x14ac:dyDescent="0.3">
      <c r="A20" s="99" t="s">
        <v>10</v>
      </c>
      <c r="B20" s="99"/>
      <c r="C20" s="99"/>
      <c r="D20" s="99"/>
      <c r="E20" s="99"/>
      <c r="F20" s="99"/>
      <c r="G20" s="99"/>
      <c r="H20" s="2"/>
      <c r="I20" s="99" t="s">
        <v>11</v>
      </c>
      <c r="J20" s="99"/>
      <c r="K20" s="99"/>
      <c r="L20" s="99"/>
      <c r="M20" s="99"/>
      <c r="N20" s="99"/>
      <c r="O20" s="99"/>
      <c r="Q20" s="56"/>
      <c r="R20" s="56"/>
    </row>
    <row r="21" spans="1:18" s="3" customFormat="1" x14ac:dyDescent="0.25">
      <c r="B21" s="43">
        <v>2</v>
      </c>
      <c r="C21" s="13">
        <v>24</v>
      </c>
      <c r="D21" s="44">
        <v>7</v>
      </c>
      <c r="E21" s="60"/>
      <c r="F21" s="81" t="str">
        <f>+IF(E21&lt;E22,"OK","MALLL")</f>
        <v>OK</v>
      </c>
      <c r="G21" s="7"/>
      <c r="J21" s="43">
        <v>1</v>
      </c>
      <c r="K21" s="13">
        <v>24</v>
      </c>
      <c r="L21" s="44">
        <v>7</v>
      </c>
      <c r="M21" s="60"/>
      <c r="N21" s="81" t="str">
        <f>+IF(M21&lt;M22,"OK","MALLL")</f>
        <v>OK</v>
      </c>
      <c r="O21" s="7"/>
      <c r="Q21" s="56"/>
      <c r="R21" s="56"/>
    </row>
    <row r="22" spans="1:18" s="3" customFormat="1" x14ac:dyDescent="0.25">
      <c r="B22" s="9">
        <v>2</v>
      </c>
      <c r="C22" s="14">
        <v>36</v>
      </c>
      <c r="D22" s="8">
        <v>10</v>
      </c>
      <c r="E22" s="61">
        <v>1310.495377566117</v>
      </c>
      <c r="F22" s="82" t="b">
        <f>+IF(E22&lt;E23,E22&gt;M22)</f>
        <v>1</v>
      </c>
      <c r="G22" s="72"/>
      <c r="J22" s="9">
        <v>1</v>
      </c>
      <c r="K22" s="14">
        <v>24</v>
      </c>
      <c r="L22" s="8">
        <v>10</v>
      </c>
      <c r="M22" s="61">
        <v>1245.8686188874985</v>
      </c>
      <c r="N22" s="82" t="str">
        <f t="shared" ref="N22:N26" si="2">+IF(M22&lt;M23,"OK","MALLL")</f>
        <v>OK</v>
      </c>
      <c r="O22" s="72"/>
      <c r="Q22" s="56"/>
      <c r="R22" s="56"/>
    </row>
    <row r="23" spans="1:18" s="3" customFormat="1" x14ac:dyDescent="0.25">
      <c r="B23" s="9">
        <v>2</v>
      </c>
      <c r="C23" s="14">
        <v>36</v>
      </c>
      <c r="D23" s="8">
        <v>15</v>
      </c>
      <c r="E23" s="61">
        <v>1766.6288071364886</v>
      </c>
      <c r="F23" s="82" t="b">
        <f>+IF(E23&lt;E24,E23&gt;M23)</f>
        <v>1</v>
      </c>
      <c r="G23" s="72"/>
      <c r="J23" s="9">
        <v>1</v>
      </c>
      <c r="K23" s="14">
        <v>24</v>
      </c>
      <c r="L23" s="8">
        <v>15</v>
      </c>
      <c r="M23" s="61">
        <v>1448.1294547103998</v>
      </c>
      <c r="N23" s="82" t="str">
        <f t="shared" si="2"/>
        <v>OK</v>
      </c>
      <c r="O23" s="72"/>
      <c r="Q23" s="56"/>
      <c r="R23" s="56"/>
    </row>
    <row r="24" spans="1:18" s="3" customFormat="1" ht="15.75" thickBot="1" x14ac:dyDescent="0.3">
      <c r="B24" s="47">
        <v>2</v>
      </c>
      <c r="C24" s="15">
        <v>24</v>
      </c>
      <c r="D24" s="48">
        <v>20</v>
      </c>
      <c r="E24" s="62">
        <v>2640.0929500000007</v>
      </c>
      <c r="F24" s="83" t="b">
        <f>+IF(E24&lt;E25,E24&gt;M24)</f>
        <v>1</v>
      </c>
      <c r="G24" s="71"/>
      <c r="J24" s="47">
        <v>1</v>
      </c>
      <c r="K24" s="15">
        <v>24</v>
      </c>
      <c r="L24" s="48">
        <v>20</v>
      </c>
      <c r="M24" s="62">
        <v>1635.7078456857603</v>
      </c>
      <c r="N24" s="83" t="str">
        <f t="shared" si="2"/>
        <v>OK</v>
      </c>
      <c r="O24" s="71"/>
      <c r="Q24" s="56"/>
      <c r="R24" s="56"/>
    </row>
    <row r="25" spans="1:18" s="3" customFormat="1" x14ac:dyDescent="0.25">
      <c r="B25" s="11">
        <v>2</v>
      </c>
      <c r="C25" s="16">
        <v>12</v>
      </c>
      <c r="D25" s="12">
        <v>25</v>
      </c>
      <c r="E25" s="63">
        <v>3494.8731035570991</v>
      </c>
      <c r="F25" s="84" t="b">
        <f>+IF(E25&lt;E26,E25&gt;M25)</f>
        <v>1</v>
      </c>
      <c r="G25" s="73"/>
      <c r="J25" s="11">
        <v>1</v>
      </c>
      <c r="K25" s="16">
        <v>12</v>
      </c>
      <c r="L25" s="12">
        <v>25</v>
      </c>
      <c r="M25" s="63">
        <v>2152.3284999999996</v>
      </c>
      <c r="N25" s="84" t="str">
        <f t="shared" si="2"/>
        <v>OK</v>
      </c>
      <c r="O25" s="73"/>
      <c r="Q25" s="56"/>
      <c r="R25" s="56"/>
    </row>
    <row r="26" spans="1:18" s="3" customFormat="1" x14ac:dyDescent="0.25">
      <c r="B26" s="9">
        <v>2</v>
      </c>
      <c r="C26" s="17">
        <v>12</v>
      </c>
      <c r="D26" s="8">
        <v>30</v>
      </c>
      <c r="E26" s="61">
        <v>4350.3741875360656</v>
      </c>
      <c r="F26" s="82" t="b">
        <f>+IF(E26&lt;E27,E26&gt;M26)</f>
        <v>1</v>
      </c>
      <c r="G26" s="72"/>
      <c r="J26" s="9">
        <v>1</v>
      </c>
      <c r="K26" s="17">
        <v>12</v>
      </c>
      <c r="L26" s="8">
        <v>30</v>
      </c>
      <c r="M26" s="61">
        <v>2477.3612916729603</v>
      </c>
      <c r="N26" s="82" t="str">
        <f t="shared" si="2"/>
        <v>MALLL</v>
      </c>
      <c r="O26" s="72"/>
      <c r="Q26" s="56"/>
      <c r="R26" s="56"/>
    </row>
    <row r="27" spans="1:18" s="3" customFormat="1" ht="15.75" thickBot="1" x14ac:dyDescent="0.3">
      <c r="B27" s="47">
        <v>2</v>
      </c>
      <c r="C27" s="18">
        <v>12</v>
      </c>
      <c r="D27" s="48">
        <v>40</v>
      </c>
      <c r="E27" s="62">
        <v>8239.3450521516388</v>
      </c>
      <c r="F27" s="83"/>
      <c r="G27" s="71"/>
      <c r="J27" s="47">
        <v>1</v>
      </c>
      <c r="K27" s="18">
        <v>12</v>
      </c>
      <c r="L27" s="48">
        <v>40</v>
      </c>
      <c r="M27" s="62"/>
      <c r="N27" s="83"/>
      <c r="O27" s="10"/>
      <c r="Q27" s="56"/>
      <c r="R27" s="56"/>
    </row>
    <row r="28" spans="1:18" s="3" customFormat="1" ht="15.75" thickBot="1" x14ac:dyDescent="0.3">
      <c r="B28" s="100" t="s">
        <v>2</v>
      </c>
      <c r="C28" s="101"/>
      <c r="D28" s="101"/>
      <c r="E28" s="101"/>
      <c r="F28" s="101"/>
      <c r="G28" s="102"/>
      <c r="J28" s="100" t="s">
        <v>2</v>
      </c>
      <c r="K28" s="101"/>
      <c r="L28" s="101"/>
      <c r="M28" s="101"/>
      <c r="N28" s="101"/>
      <c r="O28" s="102"/>
      <c r="Q28" s="56"/>
      <c r="R28" s="56"/>
    </row>
    <row r="29" spans="1:18" s="3" customFormat="1" x14ac:dyDescent="0.25">
      <c r="A29" s="103" t="s">
        <v>12</v>
      </c>
      <c r="B29" s="104"/>
      <c r="C29" s="104"/>
      <c r="D29" s="104"/>
      <c r="E29" s="104"/>
      <c r="F29" s="104"/>
      <c r="G29" s="104"/>
      <c r="I29" s="103" t="s">
        <v>14</v>
      </c>
      <c r="J29" s="104"/>
      <c r="K29" s="104"/>
      <c r="L29" s="104"/>
      <c r="M29" s="104"/>
      <c r="N29" s="104"/>
      <c r="O29" s="104"/>
      <c r="Q29" s="56"/>
      <c r="R29" s="56"/>
    </row>
    <row r="30" spans="1:18" x14ac:dyDescent="0.25">
      <c r="A30" s="3"/>
      <c r="G30" s="3"/>
      <c r="H30" s="3"/>
      <c r="I30" s="3"/>
      <c r="O30" s="3"/>
    </row>
    <row r="31" spans="1:18" ht="15.75" thickBot="1" x14ac:dyDescent="0.3">
      <c r="A31" s="99" t="s">
        <v>15</v>
      </c>
      <c r="B31" s="99"/>
      <c r="C31" s="99"/>
      <c r="D31" s="99"/>
      <c r="E31" s="99"/>
      <c r="F31" s="99"/>
      <c r="G31" s="99"/>
    </row>
    <row r="32" spans="1:18" x14ac:dyDescent="0.25">
      <c r="A32" s="3"/>
      <c r="B32" s="43">
        <v>2</v>
      </c>
      <c r="C32" s="13">
        <v>24</v>
      </c>
      <c r="D32" s="44">
        <v>7</v>
      </c>
      <c r="E32" s="60"/>
      <c r="F32" s="81" t="str">
        <f>+IF(E32&lt;E33,"OK","MALLL")</f>
        <v>OK</v>
      </c>
      <c r="G32" s="7"/>
    </row>
    <row r="33" spans="1:18" x14ac:dyDescent="0.25">
      <c r="A33" s="3"/>
      <c r="B33" s="9">
        <v>2</v>
      </c>
      <c r="C33" s="14">
        <v>24</v>
      </c>
      <c r="D33" s="8">
        <v>10</v>
      </c>
      <c r="E33" s="61">
        <v>1309.9357862510676</v>
      </c>
      <c r="F33" s="82" t="b">
        <f>+IF(E33&lt;E34,E33&gt;M22)</f>
        <v>1</v>
      </c>
      <c r="G33" s="72"/>
    </row>
    <row r="34" spans="1:18" x14ac:dyDescent="0.25">
      <c r="A34" s="3"/>
      <c r="B34" s="9">
        <v>2</v>
      </c>
      <c r="C34" s="14">
        <v>24</v>
      </c>
      <c r="D34" s="8">
        <v>15</v>
      </c>
      <c r="E34" s="61">
        <v>1913.1908154473633</v>
      </c>
      <c r="F34" s="82" t="b">
        <f>+IF(E34&lt;E35,E34&gt;M23)</f>
        <v>1</v>
      </c>
      <c r="G34" s="72"/>
    </row>
    <row r="35" spans="1:18" ht="15.75" thickBot="1" x14ac:dyDescent="0.3">
      <c r="A35" s="3"/>
      <c r="B35" s="47">
        <v>2</v>
      </c>
      <c r="C35" s="15">
        <v>24</v>
      </c>
      <c r="D35" s="48">
        <v>20</v>
      </c>
      <c r="E35" s="62">
        <v>2072.2491900633599</v>
      </c>
      <c r="F35" s="83" t="b">
        <f>+IF(E35&lt;E36,E35&gt;M24)</f>
        <v>1</v>
      </c>
      <c r="G35" s="71"/>
    </row>
    <row r="36" spans="1:18" x14ac:dyDescent="0.25">
      <c r="A36" s="3"/>
      <c r="B36" s="11">
        <v>2</v>
      </c>
      <c r="C36" s="16">
        <v>12</v>
      </c>
      <c r="D36" s="12">
        <v>25</v>
      </c>
      <c r="E36" s="63">
        <v>2624.3297880290829</v>
      </c>
      <c r="F36" s="84" t="b">
        <f>+IF(E36&lt;E37,E36&gt;M25)</f>
        <v>1</v>
      </c>
      <c r="G36" s="73"/>
    </row>
    <row r="37" spans="1:18" x14ac:dyDescent="0.25">
      <c r="A37" s="3"/>
      <c r="B37" s="9">
        <v>2</v>
      </c>
      <c r="C37" s="17">
        <v>12</v>
      </c>
      <c r="D37" s="8">
        <v>30</v>
      </c>
      <c r="E37" s="61">
        <v>3252.6187817543955</v>
      </c>
      <c r="F37" s="82" t="b">
        <f>+IF(E37&lt;E38,E37&gt;M26)</f>
        <v>0</v>
      </c>
      <c r="G37" s="72"/>
    </row>
    <row r="38" spans="1:18" ht="15.75" thickBot="1" x14ac:dyDescent="0.3">
      <c r="A38" s="3"/>
      <c r="B38" s="47">
        <v>2</v>
      </c>
      <c r="C38" s="18">
        <v>12</v>
      </c>
      <c r="D38" s="48">
        <v>40</v>
      </c>
      <c r="E38" s="62"/>
      <c r="F38" s="83"/>
      <c r="G38" s="10"/>
    </row>
    <row r="39" spans="1:18" ht="15.75" thickBot="1" x14ac:dyDescent="0.3">
      <c r="A39" s="3"/>
      <c r="B39" s="100" t="s">
        <v>2</v>
      </c>
      <c r="C39" s="101"/>
      <c r="D39" s="101"/>
      <c r="E39" s="101"/>
      <c r="F39" s="101"/>
      <c r="G39" s="102"/>
    </row>
    <row r="40" spans="1:18" x14ac:dyDescent="0.25">
      <c r="A40" s="103" t="s">
        <v>14</v>
      </c>
      <c r="B40" s="104"/>
      <c r="C40" s="104"/>
      <c r="D40" s="104"/>
      <c r="E40" s="104"/>
      <c r="F40" s="104"/>
      <c r="G40" s="104"/>
    </row>
    <row r="42" spans="1:18" s="3" customFormat="1" x14ac:dyDescent="0.25">
      <c r="B42" s="2"/>
      <c r="C42" s="2"/>
      <c r="D42" s="2"/>
      <c r="E42" s="58"/>
      <c r="F42" s="58"/>
      <c r="J42" s="2"/>
      <c r="K42" s="2"/>
      <c r="L42" s="2"/>
      <c r="M42" s="58"/>
      <c r="N42" s="58"/>
      <c r="Q42" s="56"/>
      <c r="R42" s="56"/>
    </row>
    <row r="43" spans="1:18" s="3" customFormat="1" x14ac:dyDescent="0.25">
      <c r="B43" s="2"/>
      <c r="C43" s="2"/>
      <c r="D43" s="2"/>
      <c r="E43" s="58"/>
      <c r="F43" s="58"/>
      <c r="J43" s="2"/>
      <c r="K43" s="2"/>
      <c r="L43" s="2"/>
      <c r="M43" s="58"/>
      <c r="N43" s="58"/>
      <c r="Q43" s="56"/>
      <c r="R43" s="56"/>
    </row>
    <row r="44" spans="1:18" s="3" customFormat="1" x14ac:dyDescent="0.25">
      <c r="B44" s="2"/>
      <c r="C44" s="2"/>
      <c r="D44" s="2"/>
      <c r="E44" s="58"/>
      <c r="F44" s="58"/>
      <c r="J44" s="2"/>
      <c r="K44" s="2"/>
      <c r="L44" s="2"/>
      <c r="M44" s="58"/>
      <c r="N44" s="58"/>
      <c r="Q44" s="56"/>
      <c r="R44" s="56"/>
    </row>
    <row r="45" spans="1:18" s="3" customFormat="1" x14ac:dyDescent="0.25">
      <c r="B45" s="2"/>
      <c r="C45" s="2"/>
      <c r="D45" s="2"/>
      <c r="E45" s="58"/>
      <c r="F45" s="58"/>
      <c r="J45" s="2"/>
      <c r="K45" s="2"/>
      <c r="L45" s="2"/>
      <c r="M45" s="58"/>
      <c r="N45" s="58"/>
      <c r="Q45" s="56"/>
      <c r="R45" s="56"/>
    </row>
    <row r="46" spans="1:18" s="3" customFormat="1" x14ac:dyDescent="0.25">
      <c r="B46" s="2"/>
      <c r="C46" s="2"/>
      <c r="D46" s="2"/>
      <c r="E46" s="58"/>
      <c r="F46" s="58"/>
      <c r="J46" s="2"/>
      <c r="K46" s="2"/>
      <c r="L46" s="2"/>
      <c r="M46" s="58"/>
      <c r="N46" s="58"/>
      <c r="Q46" s="56"/>
      <c r="R46" s="56"/>
    </row>
    <row r="47" spans="1:18" s="3" customFormat="1" x14ac:dyDescent="0.25">
      <c r="B47" s="2"/>
      <c r="C47" s="2"/>
      <c r="D47" s="2"/>
      <c r="E47" s="58"/>
      <c r="F47" s="58"/>
      <c r="J47" s="2"/>
      <c r="K47" s="2"/>
      <c r="L47" s="2"/>
      <c r="M47" s="58"/>
      <c r="N47" s="58"/>
      <c r="Q47" s="56"/>
      <c r="R47" s="56"/>
    </row>
    <row r="48" spans="1:18" s="3" customFormat="1" x14ac:dyDescent="0.25">
      <c r="B48" s="2"/>
      <c r="C48" s="2"/>
      <c r="D48" s="2"/>
      <c r="E48" s="58"/>
      <c r="F48" s="58"/>
      <c r="J48" s="2"/>
      <c r="K48" s="2"/>
      <c r="L48" s="2"/>
      <c r="M48" s="58"/>
      <c r="N48" s="58"/>
      <c r="Q48" s="56"/>
      <c r="R48" s="56"/>
    </row>
    <row r="49" spans="1:18" s="3" customFormat="1" ht="15.75" thickBot="1" x14ac:dyDescent="0.3">
      <c r="B49" s="2"/>
      <c r="C49" s="2"/>
      <c r="D49" s="2"/>
      <c r="E49" s="58"/>
      <c r="F49" s="58"/>
      <c r="J49" s="2"/>
      <c r="K49" s="2"/>
      <c r="L49" s="2"/>
      <c r="M49" s="58"/>
      <c r="N49" s="58"/>
      <c r="Q49" s="56"/>
      <c r="R49" s="56"/>
    </row>
    <row r="50" spans="1:18" s="3" customFormat="1" ht="16.5" thickBot="1" x14ac:dyDescent="0.3">
      <c r="A50" s="96" t="s">
        <v>16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8"/>
      <c r="Q50" s="56"/>
      <c r="R50" s="56"/>
    </row>
    <row r="51" spans="1:18" s="3" customFormat="1" x14ac:dyDescent="0.25">
      <c r="B51" s="57" t="s">
        <v>4</v>
      </c>
      <c r="C51" s="57" t="s">
        <v>5</v>
      </c>
      <c r="D51" s="57" t="s">
        <v>6</v>
      </c>
      <c r="E51" s="59" t="s">
        <v>0</v>
      </c>
      <c r="F51" s="59"/>
      <c r="G51" s="1" t="s">
        <v>1</v>
      </c>
      <c r="H51" s="5"/>
      <c r="J51" s="57" t="s">
        <v>4</v>
      </c>
      <c r="K51" s="57" t="s">
        <v>5</v>
      </c>
      <c r="L51" s="57" t="s">
        <v>6</v>
      </c>
      <c r="M51" s="59" t="s">
        <v>0</v>
      </c>
      <c r="N51" s="59"/>
      <c r="O51" s="1" t="s">
        <v>1</v>
      </c>
      <c r="Q51" s="56"/>
      <c r="R51" s="56"/>
    </row>
    <row r="52" spans="1:18" s="3" customFormat="1" ht="15.75" thickBot="1" x14ac:dyDescent="0.3">
      <c r="A52" s="99" t="s">
        <v>21</v>
      </c>
      <c r="B52" s="99"/>
      <c r="C52" s="99"/>
      <c r="D52" s="99"/>
      <c r="E52" s="99"/>
      <c r="F52" s="99"/>
      <c r="G52" s="99"/>
      <c r="H52" s="2"/>
      <c r="I52" s="99" t="s">
        <v>17</v>
      </c>
      <c r="J52" s="99"/>
      <c r="K52" s="99"/>
      <c r="L52" s="99"/>
      <c r="M52" s="99"/>
      <c r="N52" s="99"/>
      <c r="O52" s="99"/>
      <c r="Q52" s="56"/>
      <c r="R52" s="56"/>
    </row>
    <row r="53" spans="1:18" s="3" customFormat="1" x14ac:dyDescent="0.25">
      <c r="B53" s="43">
        <v>1</v>
      </c>
      <c r="C53" s="13">
        <v>24</v>
      </c>
      <c r="D53" s="44">
        <v>7</v>
      </c>
      <c r="E53" s="60"/>
      <c r="F53" s="81" t="str">
        <f>+IF(E53&lt;E54,"OK","MALLL")</f>
        <v>OK</v>
      </c>
      <c r="G53" s="7"/>
      <c r="J53" s="43">
        <v>2</v>
      </c>
      <c r="K53" s="13">
        <v>24</v>
      </c>
      <c r="L53" s="44">
        <v>7</v>
      </c>
      <c r="M53" s="60"/>
      <c r="N53" s="81" t="str">
        <f>+IF(M53&lt;M54,"OK","MALLL")</f>
        <v>OK</v>
      </c>
      <c r="O53" s="7"/>
      <c r="Q53" s="56"/>
      <c r="R53" s="56"/>
    </row>
    <row r="54" spans="1:18" s="3" customFormat="1" x14ac:dyDescent="0.25">
      <c r="B54" s="9">
        <v>1</v>
      </c>
      <c r="C54" s="14">
        <v>24</v>
      </c>
      <c r="D54" s="8">
        <v>10</v>
      </c>
      <c r="E54" s="61">
        <v>1273.7280112405476</v>
      </c>
      <c r="F54" s="82" t="b">
        <f>+IF(E54&lt;E55,E54&lt;M54)</f>
        <v>1</v>
      </c>
      <c r="G54" s="72"/>
      <c r="J54" s="9">
        <v>2</v>
      </c>
      <c r="K54" s="14">
        <v>24</v>
      </c>
      <c r="L54" s="8">
        <v>10</v>
      </c>
      <c r="M54" s="61">
        <v>1427.1959999999999</v>
      </c>
      <c r="N54" s="82" t="b">
        <f>+IF(M54&lt;M55,M54&lt;E65)</f>
        <v>1</v>
      </c>
      <c r="O54" s="72"/>
      <c r="Q54" s="56"/>
      <c r="R54" s="56"/>
    </row>
    <row r="55" spans="1:18" s="3" customFormat="1" ht="15.75" thickBot="1" x14ac:dyDescent="0.3">
      <c r="B55" s="76">
        <v>1</v>
      </c>
      <c r="C55" s="77">
        <v>24</v>
      </c>
      <c r="D55" s="78">
        <v>15</v>
      </c>
      <c r="E55" s="79">
        <v>1900.618891279707</v>
      </c>
      <c r="F55" s="85" t="b">
        <f>+IF(E55&lt;E56,E55&lt;M55)</f>
        <v>1</v>
      </c>
      <c r="G55" s="80"/>
      <c r="J55" s="9">
        <v>2</v>
      </c>
      <c r="K55" s="14">
        <v>24</v>
      </c>
      <c r="L55" s="8">
        <v>15</v>
      </c>
      <c r="M55" s="61">
        <v>2178.2541000000006</v>
      </c>
      <c r="N55" s="82" t="b">
        <f>+IF(M55&lt;M56,M55&lt;E66)</f>
        <v>1</v>
      </c>
      <c r="O55" s="72"/>
      <c r="Q55" s="56"/>
      <c r="R55" s="56"/>
    </row>
    <row r="56" spans="1:18" s="3" customFormat="1" ht="15.75" thickBot="1" x14ac:dyDescent="0.3">
      <c r="B56" s="50">
        <v>1</v>
      </c>
      <c r="C56" s="13">
        <v>12</v>
      </c>
      <c r="D56" s="51">
        <v>20</v>
      </c>
      <c r="E56" s="60">
        <v>2098.3959150000001</v>
      </c>
      <c r="F56" s="81" t="b">
        <f>+IF(E56&lt;E57,E56&lt;M56)</f>
        <v>1</v>
      </c>
      <c r="G56" s="69"/>
      <c r="J56" s="47">
        <v>2</v>
      </c>
      <c r="K56" s="15">
        <v>24</v>
      </c>
      <c r="L56" s="48">
        <v>20</v>
      </c>
      <c r="M56" s="62">
        <v>3058.9255118200631</v>
      </c>
      <c r="N56" s="83" t="b">
        <f>+IF(M56&lt;M57,M56&lt;E67)</f>
        <v>1</v>
      </c>
      <c r="O56" s="71"/>
      <c r="Q56" s="56"/>
      <c r="R56" s="56"/>
    </row>
    <row r="57" spans="1:18" s="3" customFormat="1" x14ac:dyDescent="0.25">
      <c r="B57" s="52">
        <v>1</v>
      </c>
      <c r="C57" s="27">
        <v>12</v>
      </c>
      <c r="D57" s="53">
        <v>25</v>
      </c>
      <c r="E57" s="64">
        <v>2730.1824555667199</v>
      </c>
      <c r="F57" s="82" t="b">
        <f>+IF(E57&lt;E58,E57&lt;M57)</f>
        <v>1</v>
      </c>
      <c r="G57" s="70"/>
      <c r="J57" s="11">
        <v>2</v>
      </c>
      <c r="K57" s="16">
        <v>12</v>
      </c>
      <c r="L57" s="12">
        <v>25</v>
      </c>
      <c r="M57" s="63">
        <v>3451.4286849661139</v>
      </c>
      <c r="N57" s="84" t="b">
        <f>+IF(M57&lt;M58,M57&lt;E68)</f>
        <v>1</v>
      </c>
      <c r="O57" s="73"/>
      <c r="Q57" s="56"/>
      <c r="R57" s="56"/>
    </row>
    <row r="58" spans="1:18" s="3" customFormat="1" x14ac:dyDescent="0.25">
      <c r="B58" s="52">
        <v>1</v>
      </c>
      <c r="C58" s="75">
        <v>12</v>
      </c>
      <c r="D58" s="53">
        <v>30</v>
      </c>
      <c r="E58" s="64">
        <v>3226.8467550000005</v>
      </c>
      <c r="F58" s="82" t="b">
        <f>+IF(E58&lt;E59,E58&lt;M58)</f>
        <v>0</v>
      </c>
      <c r="G58" s="70"/>
      <c r="J58" s="9">
        <v>2</v>
      </c>
      <c r="K58" s="17">
        <v>12</v>
      </c>
      <c r="L58" s="8">
        <v>30</v>
      </c>
      <c r="M58" s="61">
        <v>4418.2663907657952</v>
      </c>
      <c r="N58" s="82" t="b">
        <f>+IF(M58&lt;M59,M58&lt;E69)</f>
        <v>0</v>
      </c>
      <c r="O58" s="72"/>
      <c r="Q58" s="56"/>
      <c r="R58" s="56"/>
    </row>
    <row r="59" spans="1:18" s="3" customFormat="1" ht="15.75" thickBot="1" x14ac:dyDescent="0.3">
      <c r="B59" s="54">
        <v>1</v>
      </c>
      <c r="C59" s="18">
        <v>12</v>
      </c>
      <c r="D59" s="55">
        <v>40</v>
      </c>
      <c r="E59" s="62"/>
      <c r="F59" s="83"/>
      <c r="G59" s="10"/>
      <c r="J59" s="47">
        <v>2</v>
      </c>
      <c r="K59" s="18">
        <v>12</v>
      </c>
      <c r="L59" s="48">
        <v>40</v>
      </c>
      <c r="M59" s="62"/>
      <c r="N59" s="83"/>
      <c r="O59" s="10"/>
      <c r="Q59" s="56"/>
      <c r="R59" s="56"/>
    </row>
    <row r="60" spans="1:18" s="3" customFormat="1" ht="15.75" thickBot="1" x14ac:dyDescent="0.3">
      <c r="B60" s="105" t="s">
        <v>2</v>
      </c>
      <c r="C60" s="106"/>
      <c r="D60" s="106"/>
      <c r="E60" s="106"/>
      <c r="F60" s="106"/>
      <c r="G60" s="107"/>
      <c r="J60" s="100" t="s">
        <v>2</v>
      </c>
      <c r="K60" s="101"/>
      <c r="L60" s="101"/>
      <c r="M60" s="101"/>
      <c r="N60" s="101"/>
      <c r="O60" s="102"/>
      <c r="Q60" s="56"/>
      <c r="R60" s="56"/>
    </row>
    <row r="61" spans="1:18" s="3" customFormat="1" x14ac:dyDescent="0.25">
      <c r="A61" s="103" t="s">
        <v>18</v>
      </c>
      <c r="B61" s="104"/>
      <c r="C61" s="104"/>
      <c r="D61" s="104"/>
      <c r="E61" s="104"/>
      <c r="F61" s="104"/>
      <c r="G61" s="104"/>
      <c r="I61" s="103" t="s">
        <v>18</v>
      </c>
      <c r="J61" s="104"/>
      <c r="K61" s="104"/>
      <c r="L61" s="104"/>
      <c r="M61" s="104"/>
      <c r="N61" s="104"/>
      <c r="O61" s="104"/>
      <c r="Q61" s="56"/>
      <c r="R61" s="56"/>
    </row>
    <row r="63" spans="1:18" ht="15.75" thickBot="1" x14ac:dyDescent="0.3">
      <c r="A63" s="99" t="s">
        <v>19</v>
      </c>
      <c r="B63" s="99"/>
      <c r="C63" s="99"/>
      <c r="D63" s="99"/>
      <c r="E63" s="99"/>
      <c r="F63" s="99"/>
      <c r="G63" s="99"/>
    </row>
    <row r="64" spans="1:18" x14ac:dyDescent="0.25">
      <c r="A64" s="3"/>
      <c r="B64" s="43">
        <v>4</v>
      </c>
      <c r="C64" s="13">
        <v>24</v>
      </c>
      <c r="D64" s="44">
        <v>7</v>
      </c>
      <c r="E64" s="60"/>
      <c r="F64" s="81" t="str">
        <f>+IF(E64&lt;E65,"OK","MALLL")</f>
        <v>OK</v>
      </c>
      <c r="G64" s="7"/>
    </row>
    <row r="65" spans="1:18" x14ac:dyDescent="0.25">
      <c r="A65" s="3"/>
      <c r="B65" s="9">
        <v>4</v>
      </c>
      <c r="C65" s="14">
        <v>24</v>
      </c>
      <c r="D65" s="8">
        <v>10</v>
      </c>
      <c r="E65" s="61">
        <v>1915.1792282960487</v>
      </c>
      <c r="F65" s="82" t="str">
        <f t="shared" ref="F65:F69" si="3">+IF(E65&lt;E66,"OK","MALLL")</f>
        <v>OK</v>
      </c>
      <c r="G65" s="72"/>
    </row>
    <row r="66" spans="1:18" x14ac:dyDescent="0.25">
      <c r="A66" s="3"/>
      <c r="B66" s="9">
        <v>4</v>
      </c>
      <c r="C66" s="14">
        <v>24</v>
      </c>
      <c r="D66" s="8">
        <v>15</v>
      </c>
      <c r="E66" s="61">
        <v>2367.56190998375</v>
      </c>
      <c r="F66" s="82" t="str">
        <f t="shared" si="3"/>
        <v>OK</v>
      </c>
      <c r="G66" s="72"/>
    </row>
    <row r="67" spans="1:18" ht="15.75" thickBot="1" x14ac:dyDescent="0.3">
      <c r="A67" s="3"/>
      <c r="B67" s="47">
        <v>4</v>
      </c>
      <c r="C67" s="15">
        <v>24</v>
      </c>
      <c r="D67" s="48">
        <v>20</v>
      </c>
      <c r="E67" s="62">
        <v>3294.6696524522281</v>
      </c>
      <c r="F67" s="83" t="str">
        <f t="shared" si="3"/>
        <v>OK</v>
      </c>
      <c r="G67" s="71"/>
    </row>
    <row r="68" spans="1:18" x14ac:dyDescent="0.25">
      <c r="A68" s="3"/>
      <c r="B68" s="11">
        <v>4</v>
      </c>
      <c r="C68" s="16">
        <v>12</v>
      </c>
      <c r="D68" s="12">
        <v>25</v>
      </c>
      <c r="E68" s="63">
        <v>5394.7141273776397</v>
      </c>
      <c r="F68" s="84" t="str">
        <f t="shared" si="3"/>
        <v>OK</v>
      </c>
      <c r="G68" s="73"/>
    </row>
    <row r="69" spans="1:18" x14ac:dyDescent="0.25">
      <c r="A69" s="3"/>
      <c r="B69" s="9">
        <v>4</v>
      </c>
      <c r="C69" s="17">
        <v>12</v>
      </c>
      <c r="D69" s="8">
        <v>30</v>
      </c>
      <c r="E69" s="61">
        <v>6493.1058815467231</v>
      </c>
      <c r="F69" s="82" t="str">
        <f t="shared" si="3"/>
        <v>MALLL</v>
      </c>
      <c r="G69" s="72"/>
    </row>
    <row r="70" spans="1:18" ht="15.75" thickBot="1" x14ac:dyDescent="0.3">
      <c r="A70" s="3"/>
      <c r="B70" s="47">
        <v>4</v>
      </c>
      <c r="C70" s="18">
        <v>12</v>
      </c>
      <c r="D70" s="48">
        <v>40</v>
      </c>
      <c r="E70" s="62"/>
      <c r="F70" s="83"/>
      <c r="G70" s="10"/>
    </row>
    <row r="71" spans="1:18" ht="15.75" thickBot="1" x14ac:dyDescent="0.3">
      <c r="A71" s="3"/>
      <c r="B71" s="100" t="s">
        <v>2</v>
      </c>
      <c r="C71" s="101"/>
      <c r="D71" s="101"/>
      <c r="E71" s="101"/>
      <c r="F71" s="101"/>
      <c r="G71" s="102"/>
    </row>
    <row r="72" spans="1:18" x14ac:dyDescent="0.25">
      <c r="A72" s="103" t="s">
        <v>18</v>
      </c>
      <c r="B72" s="104"/>
      <c r="C72" s="104"/>
      <c r="D72" s="104"/>
      <c r="E72" s="104"/>
      <c r="F72" s="104"/>
      <c r="G72" s="104"/>
    </row>
    <row r="73" spans="1:18" ht="15.75" thickBot="1" x14ac:dyDescent="0.3"/>
    <row r="74" spans="1:18" ht="16.5" thickBot="1" x14ac:dyDescent="0.3">
      <c r="A74" s="96" t="s">
        <v>20</v>
      </c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8"/>
    </row>
    <row r="75" spans="1:18" s="3" customFormat="1" x14ac:dyDescent="0.25">
      <c r="B75" s="57" t="s">
        <v>4</v>
      </c>
      <c r="C75" s="57" t="s">
        <v>5</v>
      </c>
      <c r="D75" s="57" t="s">
        <v>6</v>
      </c>
      <c r="E75" s="59" t="s">
        <v>0</v>
      </c>
      <c r="F75" s="59"/>
      <c r="G75" s="1" t="s">
        <v>1</v>
      </c>
      <c r="H75" s="5"/>
      <c r="J75" s="57" t="s">
        <v>4</v>
      </c>
      <c r="K75" s="57" t="s">
        <v>5</v>
      </c>
      <c r="L75" s="57" t="s">
        <v>6</v>
      </c>
      <c r="M75" s="59" t="s">
        <v>0</v>
      </c>
      <c r="N75" s="59"/>
      <c r="O75" s="1" t="s">
        <v>1</v>
      </c>
      <c r="Q75" s="56"/>
      <c r="R75" s="56"/>
    </row>
    <row r="76" spans="1:18" s="3" customFormat="1" ht="15.75" thickBot="1" x14ac:dyDescent="0.3">
      <c r="A76" s="99" t="s">
        <v>22</v>
      </c>
      <c r="B76" s="99"/>
      <c r="C76" s="99"/>
      <c r="D76" s="99"/>
      <c r="E76" s="99"/>
      <c r="F76" s="99"/>
      <c r="G76" s="99"/>
      <c r="H76" s="2"/>
      <c r="I76" s="99" t="s">
        <v>23</v>
      </c>
      <c r="J76" s="99"/>
      <c r="K76" s="99"/>
      <c r="L76" s="99"/>
      <c r="M76" s="99"/>
      <c r="N76" s="99"/>
      <c r="O76" s="99"/>
      <c r="Q76" s="56"/>
      <c r="R76" s="56"/>
    </row>
    <row r="77" spans="1:18" s="3" customFormat="1" x14ac:dyDescent="0.25">
      <c r="B77" s="43">
        <v>1</v>
      </c>
      <c r="C77" s="13">
        <v>24</v>
      </c>
      <c r="D77" s="44">
        <v>7</v>
      </c>
      <c r="E77" s="60"/>
      <c r="F77" s="81" t="str">
        <f>+IF(E77&lt;E78,"OK","MALLL")</f>
        <v>OK</v>
      </c>
      <c r="G77" s="7"/>
      <c r="J77" s="43">
        <v>2</v>
      </c>
      <c r="K77" s="13">
        <v>24</v>
      </c>
      <c r="L77" s="44">
        <v>7</v>
      </c>
      <c r="M77" s="60"/>
      <c r="N77" s="81" t="str">
        <f>+IF(M77&lt;M78,"OK","MALLL")</f>
        <v>OK</v>
      </c>
      <c r="O77" s="7"/>
      <c r="Q77" s="56"/>
      <c r="R77" s="56"/>
    </row>
    <row r="78" spans="1:18" s="3" customFormat="1" x14ac:dyDescent="0.25">
      <c r="B78" s="9">
        <v>1</v>
      </c>
      <c r="C78" s="14">
        <v>24</v>
      </c>
      <c r="D78" s="8">
        <v>10</v>
      </c>
      <c r="E78" s="61">
        <v>1863.5279998055162</v>
      </c>
      <c r="F78" s="82" t="b">
        <f>+IF(E78&lt;E79,E78&lt;M78)</f>
        <v>1</v>
      </c>
      <c r="G78" s="72"/>
      <c r="J78" s="9">
        <v>2</v>
      </c>
      <c r="K78" s="14">
        <v>24</v>
      </c>
      <c r="L78" s="8">
        <v>10</v>
      </c>
      <c r="M78" s="61">
        <v>1907.5924661135243</v>
      </c>
      <c r="N78" s="82" t="b">
        <f>+IF(M78&lt;M79,M78&lt;E89)</f>
        <v>1</v>
      </c>
      <c r="O78" s="72"/>
      <c r="Q78" s="56"/>
      <c r="R78" s="56"/>
    </row>
    <row r="79" spans="1:18" s="3" customFormat="1" x14ac:dyDescent="0.25">
      <c r="B79" s="9">
        <v>1</v>
      </c>
      <c r="C79" s="14">
        <v>24</v>
      </c>
      <c r="D79" s="8">
        <v>15</v>
      </c>
      <c r="E79" s="61">
        <v>2357.5555304999334</v>
      </c>
      <c r="F79" s="82" t="b">
        <f>+IF(E79&lt;E80,E79&lt;M79)</f>
        <v>1</v>
      </c>
      <c r="G79" s="72"/>
      <c r="J79" s="9">
        <v>2</v>
      </c>
      <c r="K79" s="14">
        <v>24</v>
      </c>
      <c r="L79" s="8">
        <v>15</v>
      </c>
      <c r="M79" s="61">
        <v>2371.7263217989207</v>
      </c>
      <c r="N79" s="82" t="b">
        <f>+IF(M79&lt;M80,M79&lt;E90)</f>
        <v>1</v>
      </c>
      <c r="O79" s="72"/>
      <c r="Q79" s="56"/>
      <c r="R79" s="56"/>
    </row>
    <row r="80" spans="1:18" s="3" customFormat="1" ht="15.75" thickBot="1" x14ac:dyDescent="0.3">
      <c r="B80" s="47">
        <v>1</v>
      </c>
      <c r="C80" s="15">
        <v>24</v>
      </c>
      <c r="D80" s="48">
        <v>20</v>
      </c>
      <c r="E80" s="62">
        <v>2673.5894153268255</v>
      </c>
      <c r="F80" s="83" t="b">
        <f>+IF(E80&lt;E81,E80&lt;M80)</f>
        <v>1</v>
      </c>
      <c r="G80" s="71"/>
      <c r="J80" s="47">
        <v>2</v>
      </c>
      <c r="K80" s="15">
        <v>24</v>
      </c>
      <c r="L80" s="48">
        <v>20</v>
      </c>
      <c r="M80" s="62">
        <v>3661.4880406223679</v>
      </c>
      <c r="N80" s="83" t="b">
        <f>+IF(M80&lt;M81,M80&lt;E91)</f>
        <v>1</v>
      </c>
      <c r="O80" s="71"/>
      <c r="Q80" s="56"/>
      <c r="R80" s="56"/>
    </row>
    <row r="81" spans="1:18" s="3" customFormat="1" x14ac:dyDescent="0.25">
      <c r="B81" s="11">
        <v>1</v>
      </c>
      <c r="C81" s="16">
        <v>12</v>
      </c>
      <c r="D81" s="12">
        <v>25</v>
      </c>
      <c r="E81" s="63">
        <v>3342.9329893193808</v>
      </c>
      <c r="F81" s="84" t="b">
        <f>+IF(E81&lt;E82,E81&lt;M81)</f>
        <v>1</v>
      </c>
      <c r="G81" s="73"/>
      <c r="J81" s="11">
        <v>2</v>
      </c>
      <c r="K81" s="16">
        <v>12</v>
      </c>
      <c r="L81" s="12">
        <v>25</v>
      </c>
      <c r="M81" s="63">
        <v>4300.1471400981491</v>
      </c>
      <c r="N81" s="84" t="b">
        <f>+IF(M81&lt;M82,M81&lt;E92)</f>
        <v>1</v>
      </c>
      <c r="O81" s="73"/>
      <c r="Q81" s="56"/>
      <c r="R81" s="56"/>
    </row>
    <row r="82" spans="1:18" s="3" customFormat="1" x14ac:dyDescent="0.25">
      <c r="B82" s="9">
        <v>1</v>
      </c>
      <c r="C82" s="17">
        <v>12</v>
      </c>
      <c r="D82" s="8">
        <v>30</v>
      </c>
      <c r="E82" s="61">
        <v>4027.7873500542246</v>
      </c>
      <c r="F82" s="82" t="b">
        <f>+IF(E82&lt;E83,E82&lt;M82)</f>
        <v>0</v>
      </c>
      <c r="G82" s="72"/>
      <c r="J82" s="9">
        <v>2</v>
      </c>
      <c r="K82" s="17">
        <v>12</v>
      </c>
      <c r="L82" s="8">
        <v>30</v>
      </c>
      <c r="M82" s="61">
        <v>5051.7072383752147</v>
      </c>
      <c r="N82" s="82" t="b">
        <f>+IF(M82&lt;M83,M82&lt;E93)</f>
        <v>0</v>
      </c>
      <c r="O82" s="72"/>
      <c r="Q82" s="56"/>
      <c r="R82" s="56"/>
    </row>
    <row r="83" spans="1:18" s="3" customFormat="1" ht="15.75" thickBot="1" x14ac:dyDescent="0.3">
      <c r="B83" s="47">
        <v>1</v>
      </c>
      <c r="C83" s="18">
        <v>12</v>
      </c>
      <c r="D83" s="48">
        <v>40</v>
      </c>
      <c r="E83" s="62"/>
      <c r="F83" s="83"/>
      <c r="G83" s="10"/>
      <c r="J83" s="47">
        <v>2</v>
      </c>
      <c r="K83" s="18">
        <v>12</v>
      </c>
      <c r="L83" s="48">
        <v>40</v>
      </c>
      <c r="M83" s="62"/>
      <c r="N83" s="83"/>
      <c r="O83" s="10"/>
      <c r="Q83" s="56"/>
      <c r="R83" s="56"/>
    </row>
    <row r="84" spans="1:18" s="3" customFormat="1" ht="15.75" thickBot="1" x14ac:dyDescent="0.3">
      <c r="B84" s="100" t="s">
        <v>2</v>
      </c>
      <c r="C84" s="101"/>
      <c r="D84" s="101"/>
      <c r="E84" s="101"/>
      <c r="F84" s="101"/>
      <c r="G84" s="102"/>
      <c r="J84" s="100" t="s">
        <v>2</v>
      </c>
      <c r="K84" s="101"/>
      <c r="L84" s="101"/>
      <c r="M84" s="101"/>
      <c r="N84" s="101"/>
      <c r="O84" s="102"/>
      <c r="Q84" s="56"/>
      <c r="R84" s="56"/>
    </row>
    <row r="85" spans="1:18" s="3" customFormat="1" x14ac:dyDescent="0.25">
      <c r="A85" s="103" t="s">
        <v>24</v>
      </c>
      <c r="B85" s="104"/>
      <c r="C85" s="104"/>
      <c r="D85" s="104"/>
      <c r="E85" s="104"/>
      <c r="F85" s="104"/>
      <c r="G85" s="104"/>
      <c r="I85" s="103" t="s">
        <v>24</v>
      </c>
      <c r="J85" s="104"/>
      <c r="K85" s="104"/>
      <c r="L85" s="104"/>
      <c r="M85" s="104"/>
      <c r="N85" s="104"/>
      <c r="O85" s="104"/>
      <c r="Q85" s="56"/>
      <c r="R85" s="56"/>
    </row>
    <row r="87" spans="1:18" ht="15.75" thickBot="1" x14ac:dyDescent="0.3">
      <c r="A87" s="99" t="s">
        <v>25</v>
      </c>
      <c r="B87" s="99"/>
      <c r="C87" s="99"/>
      <c r="D87" s="99"/>
      <c r="E87" s="99"/>
      <c r="F87" s="99"/>
      <c r="G87" s="99"/>
    </row>
    <row r="88" spans="1:18" x14ac:dyDescent="0.25">
      <c r="A88" s="3"/>
      <c r="B88" s="43">
        <v>4</v>
      </c>
      <c r="C88" s="13">
        <v>24</v>
      </c>
      <c r="D88" s="44">
        <v>7</v>
      </c>
      <c r="E88" s="60"/>
      <c r="F88" s="81" t="str">
        <f>+IF(E88&lt;E89,"OK","MALLL")</f>
        <v>OK</v>
      </c>
      <c r="G88" s="7"/>
    </row>
    <row r="89" spans="1:18" x14ac:dyDescent="0.25">
      <c r="A89" s="3"/>
      <c r="B89" s="9">
        <v>4</v>
      </c>
      <c r="C89" s="14">
        <v>24</v>
      </c>
      <c r="D89" s="8">
        <v>10</v>
      </c>
      <c r="E89" s="61">
        <v>2285.7453721261541</v>
      </c>
      <c r="F89" s="82" t="str">
        <f t="shared" ref="F89:F93" si="4">+IF(E89&lt;E90,"OK","MALLL")</f>
        <v>OK</v>
      </c>
      <c r="G89" s="72"/>
    </row>
    <row r="90" spans="1:18" x14ac:dyDescent="0.25">
      <c r="A90" s="3"/>
      <c r="B90" s="9">
        <v>4</v>
      </c>
      <c r="C90" s="14">
        <v>24</v>
      </c>
      <c r="D90" s="8">
        <v>15</v>
      </c>
      <c r="E90" s="61">
        <v>3623.9660632548689</v>
      </c>
      <c r="F90" s="82" t="str">
        <f t="shared" si="4"/>
        <v>OK</v>
      </c>
      <c r="G90" s="72"/>
    </row>
    <row r="91" spans="1:18" ht="15.75" thickBot="1" x14ac:dyDescent="0.3">
      <c r="A91" s="3"/>
      <c r="B91" s="47">
        <v>4</v>
      </c>
      <c r="C91" s="15">
        <v>24</v>
      </c>
      <c r="D91" s="48">
        <v>20</v>
      </c>
      <c r="E91" s="62">
        <v>5896.9947164002751</v>
      </c>
      <c r="F91" s="83" t="str">
        <f t="shared" si="4"/>
        <v>OK</v>
      </c>
      <c r="G91" s="71"/>
    </row>
    <row r="92" spans="1:18" x14ac:dyDescent="0.25">
      <c r="A92" s="3"/>
      <c r="B92" s="11">
        <v>4</v>
      </c>
      <c r="C92" s="16">
        <v>12</v>
      </c>
      <c r="D92" s="12">
        <v>25</v>
      </c>
      <c r="E92" s="63">
        <v>7274.6271655271939</v>
      </c>
      <c r="F92" s="84" t="str">
        <f t="shared" si="4"/>
        <v>OK</v>
      </c>
      <c r="G92" s="73"/>
    </row>
    <row r="93" spans="1:18" x14ac:dyDescent="0.25">
      <c r="A93" s="3"/>
      <c r="B93" s="9">
        <v>4</v>
      </c>
      <c r="C93" s="17">
        <v>12</v>
      </c>
      <c r="D93" s="8">
        <v>30</v>
      </c>
      <c r="E93" s="61">
        <v>8449.6666074295645</v>
      </c>
      <c r="F93" s="82" t="str">
        <f t="shared" si="4"/>
        <v>MALLL</v>
      </c>
      <c r="G93" s="72"/>
    </row>
    <row r="94" spans="1:18" ht="15.75" thickBot="1" x14ac:dyDescent="0.3">
      <c r="A94" s="3"/>
      <c r="B94" s="47">
        <v>4</v>
      </c>
      <c r="C94" s="18">
        <v>12</v>
      </c>
      <c r="D94" s="48">
        <v>40</v>
      </c>
      <c r="E94" s="62"/>
      <c r="F94" s="83"/>
      <c r="G94" s="10"/>
    </row>
    <row r="95" spans="1:18" ht="15.75" thickBot="1" x14ac:dyDescent="0.3">
      <c r="A95" s="3"/>
      <c r="B95" s="100" t="s">
        <v>2</v>
      </c>
      <c r="C95" s="101"/>
      <c r="D95" s="101"/>
      <c r="E95" s="101"/>
      <c r="F95" s="101"/>
      <c r="G95" s="102"/>
    </row>
    <row r="96" spans="1:18" x14ac:dyDescent="0.25">
      <c r="A96" s="103" t="s">
        <v>26</v>
      </c>
      <c r="B96" s="104"/>
      <c r="C96" s="104"/>
      <c r="D96" s="104"/>
      <c r="E96" s="104"/>
      <c r="F96" s="104"/>
      <c r="G96" s="104"/>
    </row>
    <row r="98" spans="1:18" s="3" customFormat="1" ht="15.75" thickBot="1" x14ac:dyDescent="0.3">
      <c r="B98" s="2"/>
      <c r="C98" s="2"/>
      <c r="D98" s="2"/>
      <c r="E98" s="58"/>
      <c r="F98" s="58"/>
      <c r="J98" s="2"/>
      <c r="K98" s="2"/>
      <c r="L98" s="2"/>
      <c r="M98" s="58"/>
      <c r="N98" s="58"/>
      <c r="Q98" s="56"/>
      <c r="R98" s="56"/>
    </row>
    <row r="99" spans="1:18" s="3" customFormat="1" ht="16.5" thickBot="1" x14ac:dyDescent="0.3">
      <c r="A99" s="108" t="s">
        <v>28</v>
      </c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10"/>
      <c r="Q99" s="56"/>
      <c r="R99" s="56"/>
    </row>
    <row r="100" spans="1:18" s="3" customFormat="1" ht="16.5" thickBot="1" x14ac:dyDescent="0.3">
      <c r="A100" s="96" t="s">
        <v>3</v>
      </c>
      <c r="B100" s="97"/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8"/>
      <c r="Q100" s="56"/>
      <c r="R100" s="56"/>
    </row>
    <row r="101" spans="1:18" s="3" customFormat="1" x14ac:dyDescent="0.25">
      <c r="B101" s="57" t="s">
        <v>4</v>
      </c>
      <c r="C101" s="57" t="s">
        <v>5</v>
      </c>
      <c r="D101" s="57" t="s">
        <v>6</v>
      </c>
      <c r="E101" s="59" t="s">
        <v>0</v>
      </c>
      <c r="F101" s="59"/>
      <c r="G101" s="1" t="s">
        <v>1</v>
      </c>
      <c r="H101" s="5"/>
      <c r="J101" s="57" t="s">
        <v>4</v>
      </c>
      <c r="K101" s="57" t="s">
        <v>5</v>
      </c>
      <c r="L101" s="57" t="s">
        <v>6</v>
      </c>
      <c r="M101" s="59" t="s">
        <v>0</v>
      </c>
      <c r="N101" s="59"/>
      <c r="O101" s="1" t="s">
        <v>1</v>
      </c>
      <c r="Q101" s="56"/>
      <c r="R101" s="56"/>
    </row>
    <row r="102" spans="1:18" s="3" customFormat="1" ht="15.75" thickBot="1" x14ac:dyDescent="0.3">
      <c r="A102" s="99" t="s">
        <v>29</v>
      </c>
      <c r="B102" s="99"/>
      <c r="C102" s="99"/>
      <c r="D102" s="99"/>
      <c r="E102" s="99"/>
      <c r="F102" s="99"/>
      <c r="G102" s="99"/>
      <c r="H102" s="2"/>
      <c r="I102" s="99" t="s">
        <v>31</v>
      </c>
      <c r="J102" s="99"/>
      <c r="K102" s="99"/>
      <c r="L102" s="99"/>
      <c r="M102" s="99"/>
      <c r="N102" s="99"/>
      <c r="O102" s="99"/>
      <c r="Q102" s="56"/>
      <c r="R102" s="56"/>
    </row>
    <row r="103" spans="1:18" s="3" customFormat="1" x14ac:dyDescent="0.25">
      <c r="B103" s="43"/>
      <c r="C103" s="13"/>
      <c r="D103" s="44"/>
      <c r="E103" s="60"/>
      <c r="F103" s="81"/>
      <c r="G103" s="7"/>
      <c r="J103" s="43">
        <v>4</v>
      </c>
      <c r="K103" s="13">
        <v>24</v>
      </c>
      <c r="L103" s="44">
        <v>35</v>
      </c>
      <c r="M103" s="60">
        <v>3229.2401350000005</v>
      </c>
      <c r="N103" s="81" t="str">
        <f>+IF(M103&lt;M104,"OK","MALLL")</f>
        <v>OK</v>
      </c>
      <c r="O103" s="69"/>
      <c r="Q103" s="56"/>
      <c r="R103" s="56"/>
    </row>
    <row r="104" spans="1:18" s="3" customFormat="1" x14ac:dyDescent="0.25">
      <c r="B104" s="45">
        <v>2</v>
      </c>
      <c r="C104" s="27">
        <v>12</v>
      </c>
      <c r="D104" s="46">
        <v>40</v>
      </c>
      <c r="E104" s="64">
        <v>3383.4724999999999</v>
      </c>
      <c r="F104" s="82" t="b">
        <f>+AND(E104&lt;M104)</f>
        <v>1</v>
      </c>
      <c r="G104" s="70"/>
      <c r="J104" s="45">
        <v>4</v>
      </c>
      <c r="K104" s="27">
        <v>12</v>
      </c>
      <c r="L104" s="46">
        <v>40</v>
      </c>
      <c r="M104" s="64">
        <v>3937.5539999999996</v>
      </c>
      <c r="N104" s="82" t="str">
        <f t="shared" ref="N104" si="5">+IF(M104&lt;M105,"OK","MALLL")</f>
        <v>OK</v>
      </c>
      <c r="O104" s="70"/>
      <c r="Q104" s="56"/>
      <c r="R104" s="56"/>
    </row>
    <row r="105" spans="1:18" s="3" customFormat="1" ht="15.75" thickBot="1" x14ac:dyDescent="0.3">
      <c r="B105" s="47"/>
      <c r="C105" s="15"/>
      <c r="D105" s="48"/>
      <c r="E105" s="62"/>
      <c r="F105" s="83"/>
      <c r="G105" s="10"/>
      <c r="J105" s="47">
        <v>4</v>
      </c>
      <c r="K105" s="15">
        <v>12</v>
      </c>
      <c r="L105" s="48">
        <v>50</v>
      </c>
      <c r="M105" s="62">
        <v>5243.0224999999991</v>
      </c>
      <c r="N105" s="83"/>
      <c r="O105" s="71"/>
      <c r="Q105" s="56"/>
      <c r="R105" s="56"/>
    </row>
    <row r="106" spans="1:18" s="3" customFormat="1" x14ac:dyDescent="0.25">
      <c r="B106" s="21"/>
      <c r="C106" s="20"/>
      <c r="D106" s="19"/>
      <c r="E106" s="65"/>
      <c r="F106" s="65"/>
      <c r="G106" s="22"/>
      <c r="J106" s="21"/>
      <c r="K106" s="20"/>
      <c r="L106" s="19"/>
      <c r="M106" s="65"/>
      <c r="N106" s="65"/>
      <c r="O106" s="22"/>
      <c r="Q106" s="56"/>
      <c r="R106" s="56"/>
    </row>
    <row r="107" spans="1:18" s="3" customFormat="1" x14ac:dyDescent="0.25">
      <c r="B107" s="21"/>
      <c r="C107" s="20"/>
      <c r="D107" s="19"/>
      <c r="E107" s="65"/>
      <c r="F107" s="65"/>
      <c r="G107" s="22"/>
      <c r="J107" s="21"/>
      <c r="K107" s="20"/>
      <c r="L107" s="19"/>
      <c r="M107" s="65"/>
      <c r="N107" s="65"/>
      <c r="O107" s="22"/>
      <c r="Q107" s="56"/>
      <c r="R107" s="56"/>
    </row>
    <row r="108" spans="1:18" s="3" customFormat="1" x14ac:dyDescent="0.25">
      <c r="B108" s="21"/>
      <c r="C108" s="6"/>
      <c r="D108" s="19"/>
      <c r="E108" s="65"/>
      <c r="F108" s="65"/>
      <c r="G108" s="22"/>
      <c r="J108" s="21"/>
      <c r="K108" s="6"/>
      <c r="L108" s="19"/>
      <c r="M108" s="65"/>
      <c r="N108" s="65"/>
      <c r="O108" s="22"/>
      <c r="Q108" s="56"/>
      <c r="R108" s="56"/>
    </row>
    <row r="109" spans="1:18" s="3" customFormat="1" ht="15.75" thickBot="1" x14ac:dyDescent="0.3">
      <c r="B109" s="23"/>
      <c r="C109" s="24"/>
      <c r="D109" s="25"/>
      <c r="E109" s="66"/>
      <c r="F109" s="66"/>
      <c r="G109" s="26"/>
      <c r="J109" s="23"/>
      <c r="K109" s="24"/>
      <c r="L109" s="25"/>
      <c r="M109" s="66"/>
      <c r="N109" s="66"/>
      <c r="O109" s="26"/>
      <c r="Q109" s="56"/>
      <c r="R109" s="56"/>
    </row>
    <row r="110" spans="1:18" s="3" customFormat="1" ht="15.75" thickBot="1" x14ac:dyDescent="0.3">
      <c r="B110" s="105" t="s">
        <v>2</v>
      </c>
      <c r="C110" s="106"/>
      <c r="D110" s="106"/>
      <c r="E110" s="106"/>
      <c r="F110" s="106"/>
      <c r="G110" s="107"/>
      <c r="J110" s="105" t="s">
        <v>2</v>
      </c>
      <c r="K110" s="106"/>
      <c r="L110" s="106"/>
      <c r="M110" s="106"/>
      <c r="N110" s="106"/>
      <c r="O110" s="107"/>
      <c r="Q110" s="56"/>
      <c r="R110" s="56"/>
    </row>
    <row r="111" spans="1:18" s="3" customFormat="1" x14ac:dyDescent="0.25">
      <c r="A111" s="103" t="s">
        <v>30</v>
      </c>
      <c r="B111" s="104"/>
      <c r="C111" s="104"/>
      <c r="D111" s="104"/>
      <c r="E111" s="104"/>
      <c r="F111" s="104"/>
      <c r="G111" s="104"/>
      <c r="I111" s="103" t="s">
        <v>30</v>
      </c>
      <c r="J111" s="104"/>
      <c r="K111" s="104"/>
      <c r="L111" s="104"/>
      <c r="M111" s="104"/>
      <c r="N111" s="104"/>
      <c r="O111" s="104"/>
      <c r="Q111" s="56"/>
      <c r="R111" s="56"/>
    </row>
    <row r="112" spans="1:18" ht="15.75" thickBot="1" x14ac:dyDescent="0.3"/>
    <row r="113" spans="1:18" ht="16.5" thickBot="1" x14ac:dyDescent="0.3">
      <c r="A113" s="108" t="s">
        <v>58</v>
      </c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10"/>
    </row>
    <row r="114" spans="1:18" x14ac:dyDescent="0.25">
      <c r="A114" s="3"/>
      <c r="B114" s="117" t="s">
        <v>59</v>
      </c>
      <c r="C114" s="117"/>
      <c r="D114" s="117"/>
      <c r="E114" s="59" t="s">
        <v>0</v>
      </c>
      <c r="F114" s="59"/>
      <c r="G114" s="1" t="s">
        <v>1</v>
      </c>
      <c r="I114" s="3"/>
      <c r="J114" s="117" t="s">
        <v>59</v>
      </c>
      <c r="K114" s="117"/>
      <c r="L114" s="117"/>
      <c r="M114" s="59" t="s">
        <v>0</v>
      </c>
      <c r="N114" s="59"/>
      <c r="O114" s="1" t="s">
        <v>1</v>
      </c>
    </row>
    <row r="115" spans="1:18" ht="15.75" thickBot="1" x14ac:dyDescent="0.3">
      <c r="A115" s="99" t="s">
        <v>77</v>
      </c>
      <c r="B115" s="99"/>
      <c r="C115" s="99"/>
      <c r="D115" s="99"/>
      <c r="E115" s="99"/>
      <c r="F115" s="99"/>
      <c r="G115" s="99"/>
      <c r="I115" s="99" t="s">
        <v>77</v>
      </c>
      <c r="J115" s="99"/>
      <c r="K115" s="99"/>
      <c r="L115" s="99"/>
      <c r="M115" s="99"/>
      <c r="N115" s="99"/>
      <c r="O115" s="99"/>
    </row>
    <row r="116" spans="1:18" ht="15.75" thickBot="1" x14ac:dyDescent="0.3">
      <c r="A116" s="3"/>
      <c r="B116" s="114">
        <v>0</v>
      </c>
      <c r="C116" s="115">
        <v>12</v>
      </c>
      <c r="D116" s="116"/>
      <c r="E116" s="60">
        <v>433.65320878484522</v>
      </c>
      <c r="F116" s="81" t="str">
        <f>+IF(E116&lt;E117,"OK","MALLL")</f>
        <v>MALLL</v>
      </c>
      <c r="G116" s="69"/>
      <c r="I116" s="3"/>
      <c r="J116" s="121">
        <v>14</v>
      </c>
      <c r="K116" s="122">
        <v>12</v>
      </c>
      <c r="L116" s="123"/>
      <c r="M116" s="60">
        <v>812.13576310048256</v>
      </c>
      <c r="N116" s="81" t="str">
        <f>+IF(M116&lt;M117,"OK","MALLL")</f>
        <v>OK</v>
      </c>
      <c r="O116" s="69"/>
    </row>
    <row r="117" spans="1:18" ht="15.75" thickBot="1" x14ac:dyDescent="0.3">
      <c r="A117" s="3"/>
      <c r="B117" s="114">
        <v>2</v>
      </c>
      <c r="C117" s="115"/>
      <c r="D117" s="116"/>
      <c r="E117" s="60">
        <v>433.65320878484522</v>
      </c>
      <c r="F117" s="81" t="str">
        <f t="shared" ref="F117" si="6">+IF(E117&lt;E118,"OK","MALLL")</f>
        <v>OK</v>
      </c>
      <c r="G117" s="69"/>
      <c r="I117" s="3"/>
      <c r="J117" s="121">
        <v>16</v>
      </c>
      <c r="K117" s="122"/>
      <c r="L117" s="123"/>
      <c r="M117" s="60">
        <v>910.08509708046154</v>
      </c>
      <c r="N117" s="81" t="str">
        <f t="shared" ref="N117" si="7">+IF(M117&lt;M118,"OK","MALLL")</f>
        <v>OK</v>
      </c>
      <c r="O117" s="69"/>
    </row>
    <row r="118" spans="1:18" ht="15.75" thickBot="1" x14ac:dyDescent="0.3">
      <c r="A118" s="3"/>
      <c r="B118" s="114">
        <v>4</v>
      </c>
      <c r="C118" s="115"/>
      <c r="D118" s="116"/>
      <c r="E118" s="60">
        <v>464.6990609413524</v>
      </c>
      <c r="F118" s="81" t="str">
        <f>+IF(E118&lt;E119,"OK","MALLL")</f>
        <v>OK</v>
      </c>
      <c r="G118" s="69"/>
      <c r="I118" s="3"/>
      <c r="J118" s="121">
        <v>18</v>
      </c>
      <c r="K118" s="122"/>
      <c r="L118" s="123"/>
      <c r="M118" s="60">
        <v>1353.6255199278889</v>
      </c>
      <c r="N118" s="81" t="str">
        <f>+IF(M118&lt;M119,"OK","MALLL")</f>
        <v>OK</v>
      </c>
      <c r="O118" s="69"/>
    </row>
    <row r="119" spans="1:18" ht="15.75" thickBot="1" x14ac:dyDescent="0.3">
      <c r="A119" s="3"/>
      <c r="B119" s="114">
        <v>6</v>
      </c>
      <c r="C119" s="115"/>
      <c r="D119" s="116"/>
      <c r="E119" s="60">
        <v>465.22637902469012</v>
      </c>
      <c r="F119" s="81" t="str">
        <f t="shared" ref="F119" si="8">+IF(E119&lt;E120,"OK","MALLL")</f>
        <v>OK</v>
      </c>
      <c r="G119" s="69"/>
      <c r="I119" s="3"/>
      <c r="J119" s="121">
        <v>20</v>
      </c>
      <c r="K119" s="122"/>
      <c r="L119" s="123"/>
      <c r="M119" s="60">
        <v>1362.9854159071331</v>
      </c>
      <c r="N119" s="81" t="str">
        <f t="shared" ref="N119" si="9">+IF(M119&lt;M120,"OK","MALLL")</f>
        <v>OK</v>
      </c>
      <c r="O119" s="69"/>
    </row>
    <row r="120" spans="1:18" ht="15.75" thickBot="1" x14ac:dyDescent="0.3">
      <c r="A120" s="3"/>
      <c r="B120" s="114">
        <v>8</v>
      </c>
      <c r="C120" s="115"/>
      <c r="D120" s="116"/>
      <c r="E120" s="60">
        <v>530.94339516065168</v>
      </c>
      <c r="F120" s="81" t="str">
        <f>+IF(E120&lt;E121,"OK","MALLL")</f>
        <v>OK</v>
      </c>
      <c r="G120" s="69"/>
      <c r="I120" s="3"/>
      <c r="J120" s="121">
        <v>22</v>
      </c>
      <c r="K120" s="122"/>
      <c r="L120" s="123"/>
      <c r="M120" s="60">
        <v>1796.6386246919781</v>
      </c>
      <c r="N120" s="81" t="str">
        <f>+IF(M120&lt;M121,"OK","MALLL")</f>
        <v>OK</v>
      </c>
      <c r="O120" s="69"/>
    </row>
    <row r="121" spans="1:18" s="3" customFormat="1" ht="15.75" thickBot="1" x14ac:dyDescent="0.3">
      <c r="B121" s="114">
        <v>10</v>
      </c>
      <c r="C121" s="115"/>
      <c r="D121" s="116"/>
      <c r="E121" s="60">
        <v>617.68721986970399</v>
      </c>
      <c r="F121" s="81" t="str">
        <f t="shared" ref="F121" si="10">+IF(E121&lt;E122,"OK","MALLL")</f>
        <v>OK</v>
      </c>
      <c r="G121" s="69"/>
      <c r="J121" s="121">
        <v>24</v>
      </c>
      <c r="K121" s="122"/>
      <c r="L121" s="123"/>
      <c r="M121" s="60">
        <v>2137.3520212885519</v>
      </c>
      <c r="N121" s="81"/>
      <c r="O121" s="69"/>
      <c r="Q121" s="56"/>
      <c r="R121" s="56"/>
    </row>
    <row r="122" spans="1:18" s="3" customFormat="1" ht="15.75" thickBot="1" x14ac:dyDescent="0.3">
      <c r="B122" s="124">
        <v>12</v>
      </c>
      <c r="C122" s="125"/>
      <c r="D122" s="126"/>
      <c r="E122" s="67">
        <v>656.70875803669435</v>
      </c>
      <c r="F122" s="86"/>
      <c r="G122" s="74"/>
      <c r="J122" s="124"/>
      <c r="K122" s="125"/>
      <c r="L122" s="126"/>
      <c r="M122" s="67"/>
      <c r="N122" s="86"/>
      <c r="O122" s="49"/>
      <c r="Q122" s="56"/>
      <c r="R122" s="56"/>
    </row>
    <row r="123" spans="1:18" s="3" customFormat="1" ht="15.75" thickBot="1" x14ac:dyDescent="0.3">
      <c r="B123" s="100" t="s">
        <v>2</v>
      </c>
      <c r="C123" s="101"/>
      <c r="D123" s="101"/>
      <c r="E123" s="101"/>
      <c r="F123" s="101"/>
      <c r="G123" s="102"/>
      <c r="J123" s="100" t="s">
        <v>2</v>
      </c>
      <c r="K123" s="101"/>
      <c r="L123" s="101"/>
      <c r="M123" s="101"/>
      <c r="N123" s="101"/>
      <c r="O123" s="102"/>
      <c r="Q123" s="56"/>
      <c r="R123" s="56"/>
    </row>
    <row r="124" spans="1:18" s="3" customFormat="1" x14ac:dyDescent="0.25">
      <c r="A124" s="103" t="s">
        <v>60</v>
      </c>
      <c r="B124" s="104"/>
      <c r="C124" s="104"/>
      <c r="D124" s="104"/>
      <c r="E124" s="104"/>
      <c r="F124" s="104"/>
      <c r="G124" s="104"/>
      <c r="I124" s="103" t="s">
        <v>60</v>
      </c>
      <c r="J124" s="104"/>
      <c r="K124" s="104"/>
      <c r="L124" s="104"/>
      <c r="M124" s="104"/>
      <c r="N124" s="104"/>
      <c r="O124" s="104"/>
      <c r="Q124" s="56"/>
      <c r="R124" s="56"/>
    </row>
    <row r="125" spans="1:18" s="3" customFormat="1" x14ac:dyDescent="0.25">
      <c r="A125" s="118" t="s">
        <v>61</v>
      </c>
      <c r="B125" s="119"/>
      <c r="C125" s="119"/>
      <c r="D125" s="119"/>
      <c r="E125" s="119"/>
      <c r="F125" s="119"/>
      <c r="G125" s="120"/>
      <c r="I125" s="118" t="s">
        <v>61</v>
      </c>
      <c r="J125" s="119"/>
      <c r="K125" s="119"/>
      <c r="L125" s="119"/>
      <c r="M125" s="119"/>
      <c r="N125" s="119"/>
      <c r="O125" s="120"/>
      <c r="Q125" s="56"/>
      <c r="R125" s="56"/>
    </row>
    <row r="126" spans="1:18" s="3" customFormat="1" x14ac:dyDescent="0.25">
      <c r="A126"/>
      <c r="B126" s="2"/>
      <c r="C126" s="2"/>
      <c r="D126" s="2"/>
      <c r="E126" s="58"/>
      <c r="F126" s="58"/>
      <c r="G126"/>
      <c r="J126" s="2"/>
      <c r="K126" s="2"/>
      <c r="L126" s="2"/>
      <c r="M126" s="58"/>
      <c r="N126" s="58"/>
      <c r="Q126" s="56"/>
      <c r="R126" s="56"/>
    </row>
  </sheetData>
  <sheetProtection algorithmName="SHA-512" hashValue="lTAqGPid+GnOBDYHZCDKMbRsUSU5zcNLQbpJsTp3bmRhAg6dE+OmWY348fvEgFTYdODMfWNBA4Bxc+Oz4zXD9g==" saltValue="CC3IZmRca6vUmkuHo7Ol1w==" spinCount="100000" sheet="1" objects="1" scenarios="1"/>
  <mergeCells count="71">
    <mergeCell ref="B123:G123"/>
    <mergeCell ref="B118:D118"/>
    <mergeCell ref="B122:D122"/>
    <mergeCell ref="B121:D121"/>
    <mergeCell ref="B120:D120"/>
    <mergeCell ref="B119:D119"/>
    <mergeCell ref="B117:D117"/>
    <mergeCell ref="A113:O113"/>
    <mergeCell ref="A124:G124"/>
    <mergeCell ref="A125:G125"/>
    <mergeCell ref="J114:L114"/>
    <mergeCell ref="I115:O115"/>
    <mergeCell ref="J123:O123"/>
    <mergeCell ref="I124:O124"/>
    <mergeCell ref="J116:L116"/>
    <mergeCell ref="J117:L117"/>
    <mergeCell ref="J118:L118"/>
    <mergeCell ref="J119:L119"/>
    <mergeCell ref="J120:L120"/>
    <mergeCell ref="J121:L121"/>
    <mergeCell ref="J122:L122"/>
    <mergeCell ref="I125:O125"/>
    <mergeCell ref="B110:G110"/>
    <mergeCell ref="J110:O110"/>
    <mergeCell ref="A111:G111"/>
    <mergeCell ref="I111:O111"/>
    <mergeCell ref="B116:D116"/>
    <mergeCell ref="A115:G115"/>
    <mergeCell ref="B114:D114"/>
    <mergeCell ref="A5:O5"/>
    <mergeCell ref="A99:O99"/>
    <mergeCell ref="A100:O100"/>
    <mergeCell ref="A102:G102"/>
    <mergeCell ref="I102:O102"/>
    <mergeCell ref="I18:O18"/>
    <mergeCell ref="A18:G18"/>
    <mergeCell ref="A6:O6"/>
    <mergeCell ref="A9:G9"/>
    <mergeCell ref="B17:G17"/>
    <mergeCell ref="A7:O7"/>
    <mergeCell ref="I9:O9"/>
    <mergeCell ref="J17:O17"/>
    <mergeCell ref="A20:G20"/>
    <mergeCell ref="I20:O20"/>
    <mergeCell ref="B28:G28"/>
    <mergeCell ref="J28:O28"/>
    <mergeCell ref="A29:G29"/>
    <mergeCell ref="I29:O29"/>
    <mergeCell ref="A31:G31"/>
    <mergeCell ref="B39:G39"/>
    <mergeCell ref="A40:G40"/>
    <mergeCell ref="A50:O50"/>
    <mergeCell ref="A52:G52"/>
    <mergeCell ref="I52:O52"/>
    <mergeCell ref="B60:G60"/>
    <mergeCell ref="J60:O60"/>
    <mergeCell ref="A61:G61"/>
    <mergeCell ref="I61:O61"/>
    <mergeCell ref="A63:G63"/>
    <mergeCell ref="B71:G71"/>
    <mergeCell ref="A72:G72"/>
    <mergeCell ref="A74:O74"/>
    <mergeCell ref="A76:G76"/>
    <mergeCell ref="I76:O76"/>
    <mergeCell ref="B95:G95"/>
    <mergeCell ref="A96:G96"/>
    <mergeCell ref="B84:G84"/>
    <mergeCell ref="J84:O84"/>
    <mergeCell ref="A85:G85"/>
    <mergeCell ref="I85:O85"/>
    <mergeCell ref="A87:G87"/>
  </mergeCells>
  <hyperlinks>
    <hyperlink ref="B17:G17" r:id="rId1" display="Ver Ficha Técnica" xr:uid="{00000000-0004-0000-0000-000000000000}"/>
    <hyperlink ref="J17:O17" r:id="rId2" display="Ver Ficha Técnica" xr:uid="{00000000-0004-0000-0000-000001000000}"/>
    <hyperlink ref="B28:G28" r:id="rId3" display="Ver Ficha Técnica" xr:uid="{00000000-0004-0000-0000-000002000000}"/>
    <hyperlink ref="J28:O28" r:id="rId4" display="Ver Ficha Técnica" xr:uid="{00000000-0004-0000-0000-000003000000}"/>
    <hyperlink ref="B39:G39" r:id="rId5" display="Ver Ficha Técnica" xr:uid="{00000000-0004-0000-0000-000004000000}"/>
    <hyperlink ref="B60:G60" r:id="rId6" display="Ver Ficha Técnica" xr:uid="{00000000-0004-0000-0000-000005000000}"/>
    <hyperlink ref="J60:O60" r:id="rId7" display="Ver Ficha Técnica" xr:uid="{00000000-0004-0000-0000-000006000000}"/>
    <hyperlink ref="B71:G71" r:id="rId8" display="Ver Ficha Técnica" xr:uid="{00000000-0004-0000-0000-000007000000}"/>
    <hyperlink ref="B84:G84" r:id="rId9" display="Ver Ficha Técnica" xr:uid="{00000000-0004-0000-0000-000008000000}"/>
    <hyperlink ref="J84:O84" r:id="rId10" display="Ver Ficha Técnica" xr:uid="{00000000-0004-0000-0000-000009000000}"/>
    <hyperlink ref="B95:G95" r:id="rId11" display="Ver Ficha Técnica" xr:uid="{00000000-0004-0000-0000-00000A000000}"/>
    <hyperlink ref="B110:G110" r:id="rId12" display="Ver Ficha Técnica" xr:uid="{00000000-0004-0000-0000-00000B000000}"/>
    <hyperlink ref="J110:O110" r:id="rId13" display="Ver Ficha Técnica" xr:uid="{00000000-0004-0000-0000-00000C000000}"/>
    <hyperlink ref="B123:G123" r:id="rId14" display="Ver Ficha Técnica" xr:uid="{00000000-0004-0000-0000-00000D000000}"/>
    <hyperlink ref="J123:O123" r:id="rId15" display="Ver Ficha Técnica" xr:uid="{00000000-0004-0000-0000-00000E000000}"/>
  </hyperlinks>
  <pageMargins left="0.7" right="0.7" top="0.75" bottom="0.75" header="0.3" footer="0.3"/>
  <pageSetup paperSize="9" orientation="portrait" r:id="rId16"/>
  <drawing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8"/>
  <sheetViews>
    <sheetView zoomScaleNormal="100" workbookViewId="0">
      <selection activeCell="A2" sqref="A2:O2"/>
    </sheetView>
  </sheetViews>
  <sheetFormatPr baseColWidth="10" defaultRowHeight="15" x14ac:dyDescent="0.25"/>
  <cols>
    <col min="2" max="2" width="4.140625" style="2" customWidth="1"/>
    <col min="3" max="3" width="4.85546875" style="2" customWidth="1"/>
    <col min="4" max="4" width="3.5703125" style="2" customWidth="1"/>
    <col min="5" max="5" width="10.5703125" style="58" bestFit="1" customWidth="1"/>
    <col min="6" max="6" width="11.85546875" style="58" hidden="1" customWidth="1"/>
    <col min="7" max="7" width="9.85546875" style="2" customWidth="1"/>
    <col min="8" max="8" width="1.42578125" customWidth="1"/>
    <col min="10" max="10" width="4.140625" style="2" customWidth="1"/>
    <col min="11" max="11" width="4.85546875" style="2" customWidth="1"/>
    <col min="12" max="12" width="3.5703125" style="2" customWidth="1"/>
    <col min="13" max="13" width="10.5703125" style="58" bestFit="1" customWidth="1"/>
    <col min="14" max="14" width="11.85546875" style="58" hidden="1" customWidth="1"/>
    <col min="15" max="15" width="9.85546875" style="2" customWidth="1"/>
  </cols>
  <sheetData>
    <row r="1" spans="1:17" ht="16.5" thickBot="1" x14ac:dyDescent="0.3">
      <c r="A1" s="108" t="s">
        <v>32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10"/>
    </row>
    <row r="2" spans="1:17" ht="16.5" thickBot="1" x14ac:dyDescent="0.3">
      <c r="A2" s="96" t="s">
        <v>33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8"/>
    </row>
    <row r="3" spans="1:17" s="3" customFormat="1" x14ac:dyDescent="0.25">
      <c r="B3" s="57" t="s">
        <v>36</v>
      </c>
      <c r="C3" s="57" t="s">
        <v>5</v>
      </c>
      <c r="D3" s="57" t="s">
        <v>6</v>
      </c>
      <c r="E3" s="59" t="s">
        <v>0</v>
      </c>
      <c r="F3" s="59"/>
      <c r="G3" s="57" t="s">
        <v>1</v>
      </c>
      <c r="H3" s="5"/>
      <c r="J3" s="57" t="s">
        <v>36</v>
      </c>
      <c r="K3" s="57" t="s">
        <v>5</v>
      </c>
      <c r="L3" s="57" t="s">
        <v>6</v>
      </c>
      <c r="M3" s="59" t="s">
        <v>0</v>
      </c>
      <c r="N3" s="59"/>
      <c r="O3" s="57" t="s">
        <v>1</v>
      </c>
    </row>
    <row r="4" spans="1:17" s="3" customFormat="1" ht="15.75" thickBot="1" x14ac:dyDescent="0.3">
      <c r="A4" s="99" t="s">
        <v>34</v>
      </c>
      <c r="B4" s="99"/>
      <c r="C4" s="99"/>
      <c r="D4" s="99"/>
      <c r="E4" s="99"/>
      <c r="F4" s="99"/>
      <c r="G4" s="99"/>
      <c r="H4" s="2"/>
      <c r="J4" s="2"/>
      <c r="K4" s="2"/>
      <c r="L4" s="2"/>
      <c r="M4" s="58"/>
      <c r="N4" s="58"/>
      <c r="O4" s="2"/>
    </row>
    <row r="5" spans="1:17" s="3" customFormat="1" ht="15.75" thickBot="1" x14ac:dyDescent="0.3">
      <c r="B5" s="43">
        <v>40</v>
      </c>
      <c r="C5" s="13">
        <v>40</v>
      </c>
      <c r="D5" s="44">
        <v>10</v>
      </c>
      <c r="E5" s="60">
        <v>1732.9942507873552</v>
      </c>
      <c r="F5" s="81" t="b">
        <f>+IF(E5&lt;E6,E5&lt;E16)</f>
        <v>1</v>
      </c>
      <c r="G5" s="87"/>
      <c r="J5" s="2"/>
      <c r="K5" s="2"/>
      <c r="L5" s="2"/>
      <c r="M5" s="58"/>
      <c r="N5" s="58"/>
      <c r="O5" s="2"/>
      <c r="Q5" s="4"/>
    </row>
    <row r="6" spans="1:17" s="3" customFormat="1" x14ac:dyDescent="0.25">
      <c r="B6" s="45">
        <v>40</v>
      </c>
      <c r="C6" s="27">
        <v>30</v>
      </c>
      <c r="D6" s="46">
        <v>18</v>
      </c>
      <c r="E6" s="64">
        <v>2184.6474173714796</v>
      </c>
      <c r="F6" s="81" t="b">
        <f>+IF(E6&lt;E7,E6&lt;E17)</f>
        <v>1</v>
      </c>
      <c r="G6" s="88"/>
      <c r="J6" s="2"/>
      <c r="K6" s="2"/>
      <c r="L6" s="2"/>
      <c r="M6" s="58"/>
      <c r="N6" s="58"/>
      <c r="O6" s="2"/>
      <c r="Q6" s="4"/>
    </row>
    <row r="7" spans="1:17" s="3" customFormat="1" ht="15.75" thickBot="1" x14ac:dyDescent="0.3">
      <c r="B7" s="47">
        <v>40</v>
      </c>
      <c r="C7" s="15">
        <v>25</v>
      </c>
      <c r="D7" s="48">
        <v>22</v>
      </c>
      <c r="E7" s="62">
        <v>2552.0238662587053</v>
      </c>
      <c r="F7" s="83" t="b">
        <f>+AND(E7&lt;E18)</f>
        <v>1</v>
      </c>
      <c r="G7" s="89"/>
      <c r="J7" s="2"/>
      <c r="K7" s="2"/>
      <c r="L7" s="2"/>
      <c r="M7" s="58"/>
      <c r="N7" s="58"/>
      <c r="O7" s="2"/>
      <c r="Q7" s="4"/>
    </row>
    <row r="8" spans="1:17" s="3" customFormat="1" x14ac:dyDescent="0.25">
      <c r="B8" s="21"/>
      <c r="C8" s="20"/>
      <c r="D8" s="19"/>
      <c r="E8" s="65"/>
      <c r="F8" s="65"/>
      <c r="G8" s="90"/>
      <c r="J8" s="2"/>
      <c r="K8" s="2"/>
      <c r="L8" s="2"/>
      <c r="M8" s="58"/>
      <c r="N8" s="58"/>
      <c r="O8" s="2"/>
      <c r="Q8" s="4"/>
    </row>
    <row r="9" spans="1:17" s="3" customFormat="1" x14ac:dyDescent="0.25">
      <c r="B9" s="21"/>
      <c r="C9" s="20"/>
      <c r="D9" s="19"/>
      <c r="E9" s="65"/>
      <c r="F9" s="65"/>
      <c r="G9" s="90"/>
      <c r="J9" s="2"/>
      <c r="K9" s="2"/>
      <c r="L9" s="2"/>
      <c r="M9" s="58"/>
      <c r="N9" s="58"/>
      <c r="O9" s="2"/>
      <c r="Q9" s="4"/>
    </row>
    <row r="10" spans="1:17" s="3" customFormat="1" ht="15.75" thickBot="1" x14ac:dyDescent="0.3">
      <c r="B10" s="105" t="s">
        <v>2</v>
      </c>
      <c r="C10" s="106"/>
      <c r="D10" s="106"/>
      <c r="E10" s="106"/>
      <c r="F10" s="106"/>
      <c r="G10" s="107"/>
      <c r="J10" s="2"/>
      <c r="K10" s="2"/>
      <c r="L10" s="2"/>
      <c r="M10" s="58"/>
      <c r="N10" s="58"/>
      <c r="O10" s="2"/>
    </row>
    <row r="11" spans="1:17" s="3" customFormat="1" x14ac:dyDescent="0.25">
      <c r="A11" s="103" t="s">
        <v>35</v>
      </c>
      <c r="B11" s="104"/>
      <c r="C11" s="104"/>
      <c r="D11" s="104"/>
      <c r="E11" s="104"/>
      <c r="F11" s="104"/>
      <c r="G11" s="104"/>
      <c r="J11" s="2"/>
      <c r="K11" s="2"/>
      <c r="L11" s="2"/>
      <c r="M11" s="58"/>
      <c r="N11" s="58"/>
      <c r="O11" s="2"/>
    </row>
    <row r="12" spans="1:17" s="3" customFormat="1" ht="15.75" thickBot="1" x14ac:dyDescent="0.3">
      <c r="B12" s="2"/>
      <c r="C12" s="2"/>
      <c r="D12" s="2"/>
      <c r="E12" s="58"/>
      <c r="F12" s="58"/>
      <c r="G12" s="2"/>
      <c r="J12" s="2"/>
      <c r="K12" s="2"/>
      <c r="L12" s="2"/>
      <c r="M12" s="58"/>
      <c r="N12" s="58"/>
      <c r="O12" s="2"/>
    </row>
    <row r="13" spans="1:17" s="3" customFormat="1" ht="16.5" thickBot="1" x14ac:dyDescent="0.3">
      <c r="A13" s="96" t="s">
        <v>37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8"/>
    </row>
    <row r="14" spans="1:17" s="3" customFormat="1" x14ac:dyDescent="0.25">
      <c r="B14" s="57" t="s">
        <v>36</v>
      </c>
      <c r="C14" s="57" t="s">
        <v>5</v>
      </c>
      <c r="D14" s="57" t="s">
        <v>6</v>
      </c>
      <c r="E14" s="59" t="s">
        <v>0</v>
      </c>
      <c r="F14" s="59"/>
      <c r="G14" s="57" t="s">
        <v>1</v>
      </c>
      <c r="H14" s="5"/>
      <c r="J14" s="57" t="s">
        <v>36</v>
      </c>
      <c r="K14" s="57" t="s">
        <v>5</v>
      </c>
      <c r="L14" s="57" t="s">
        <v>6</v>
      </c>
      <c r="M14" s="59" t="s">
        <v>0</v>
      </c>
      <c r="N14" s="59"/>
      <c r="O14" s="57" t="s">
        <v>1</v>
      </c>
    </row>
    <row r="15" spans="1:17" s="3" customFormat="1" ht="15.75" thickBot="1" x14ac:dyDescent="0.3">
      <c r="A15" s="99" t="s">
        <v>38</v>
      </c>
      <c r="B15" s="99"/>
      <c r="C15" s="99"/>
      <c r="D15" s="99"/>
      <c r="E15" s="99"/>
      <c r="F15" s="99"/>
      <c r="G15" s="99"/>
      <c r="H15" s="2"/>
      <c r="I15" s="99" t="s">
        <v>39</v>
      </c>
      <c r="J15" s="99"/>
      <c r="K15" s="99"/>
      <c r="L15" s="99"/>
      <c r="M15" s="99"/>
      <c r="N15" s="99"/>
      <c r="O15" s="99"/>
    </row>
    <row r="16" spans="1:17" s="3" customFormat="1" x14ac:dyDescent="0.25">
      <c r="B16" s="43">
        <v>40</v>
      </c>
      <c r="C16" s="13">
        <v>40</v>
      </c>
      <c r="D16" s="44">
        <v>10</v>
      </c>
      <c r="E16" s="60">
        <v>3513.3418154025981</v>
      </c>
      <c r="F16" s="81" t="str">
        <f t="shared" ref="F16" si="0">+IF(E16&lt;E17,"OK","MALLL")</f>
        <v>OK</v>
      </c>
      <c r="G16" s="87"/>
      <c r="J16" s="43"/>
      <c r="K16" s="13"/>
      <c r="L16" s="44"/>
      <c r="M16" s="60"/>
      <c r="N16" s="81"/>
      <c r="O16" s="91"/>
      <c r="Q16" s="4"/>
    </row>
    <row r="17" spans="1:17" s="3" customFormat="1" x14ac:dyDescent="0.25">
      <c r="B17" s="45">
        <v>40</v>
      </c>
      <c r="C17" s="27">
        <v>30</v>
      </c>
      <c r="D17" s="46">
        <v>18</v>
      </c>
      <c r="E17" s="64">
        <v>4346.1815452282553</v>
      </c>
      <c r="F17" s="82" t="b">
        <f>+IF(E17&lt;E18,E17&lt;M17)</f>
        <v>1</v>
      </c>
      <c r="G17" s="88"/>
      <c r="J17" s="45">
        <v>50</v>
      </c>
      <c r="K17" s="27">
        <v>25</v>
      </c>
      <c r="L17" s="46">
        <v>18</v>
      </c>
      <c r="M17" s="64">
        <v>4978.0056965472331</v>
      </c>
      <c r="N17" s="82" t="b">
        <f>+IF(M17&lt;M18,M17&lt;E26)</f>
        <v>1</v>
      </c>
      <c r="O17" s="88"/>
      <c r="Q17" s="4"/>
    </row>
    <row r="18" spans="1:17" s="3" customFormat="1" ht="15.75" thickBot="1" x14ac:dyDescent="0.3">
      <c r="B18" s="47">
        <v>40</v>
      </c>
      <c r="C18" s="15">
        <v>25</v>
      </c>
      <c r="D18" s="48">
        <v>22</v>
      </c>
      <c r="E18" s="62">
        <v>4660.2055787929985</v>
      </c>
      <c r="F18" s="83" t="b">
        <f>+AND(E18&lt;M18)</f>
        <v>1</v>
      </c>
      <c r="G18" s="89"/>
      <c r="J18" s="47">
        <v>50</v>
      </c>
      <c r="K18" s="15">
        <v>25</v>
      </c>
      <c r="L18" s="48">
        <v>20</v>
      </c>
      <c r="M18" s="62">
        <v>5645.1240541212082</v>
      </c>
      <c r="N18" s="83" t="b">
        <f>+AND(M18&lt;E27)</f>
        <v>1</v>
      </c>
      <c r="O18" s="89"/>
      <c r="Q18" s="4"/>
    </row>
    <row r="19" spans="1:17" s="3" customFormat="1" x14ac:dyDescent="0.25">
      <c r="B19" s="21"/>
      <c r="C19" s="20"/>
      <c r="D19" s="19"/>
      <c r="E19" s="65"/>
      <c r="F19" s="65"/>
      <c r="G19" s="90"/>
      <c r="J19" s="21"/>
      <c r="K19" s="20"/>
      <c r="L19" s="19"/>
      <c r="M19" s="65"/>
      <c r="N19" s="65"/>
      <c r="O19" s="90"/>
      <c r="Q19" s="4"/>
    </row>
    <row r="20" spans="1:17" s="3" customFormat="1" ht="15.75" thickBot="1" x14ac:dyDescent="0.3">
      <c r="B20" s="21"/>
      <c r="C20" s="20"/>
      <c r="D20" s="19"/>
      <c r="E20" s="65"/>
      <c r="F20" s="65"/>
      <c r="G20" s="90"/>
      <c r="J20" s="21"/>
      <c r="K20" s="20"/>
      <c r="L20" s="19"/>
      <c r="M20" s="65"/>
      <c r="N20" s="65"/>
      <c r="O20" s="90"/>
      <c r="Q20" s="4"/>
    </row>
    <row r="21" spans="1:17" s="3" customFormat="1" ht="15.75" thickBot="1" x14ac:dyDescent="0.3">
      <c r="B21" s="100" t="s">
        <v>2</v>
      </c>
      <c r="C21" s="101"/>
      <c r="D21" s="101"/>
      <c r="E21" s="101"/>
      <c r="F21" s="101"/>
      <c r="G21" s="102"/>
      <c r="J21" s="100" t="s">
        <v>2</v>
      </c>
      <c r="K21" s="101"/>
      <c r="L21" s="101"/>
      <c r="M21" s="101"/>
      <c r="N21" s="101"/>
      <c r="O21" s="102"/>
    </row>
    <row r="22" spans="1:17" s="3" customFormat="1" x14ac:dyDescent="0.25">
      <c r="A22" s="103" t="s">
        <v>41</v>
      </c>
      <c r="B22" s="104"/>
      <c r="C22" s="104"/>
      <c r="D22" s="104"/>
      <c r="E22" s="104"/>
      <c r="F22" s="104"/>
      <c r="G22" s="104"/>
      <c r="I22" s="103" t="s">
        <v>42</v>
      </c>
      <c r="J22" s="104"/>
      <c r="K22" s="104"/>
      <c r="L22" s="104"/>
      <c r="M22" s="104"/>
      <c r="N22" s="104"/>
      <c r="O22" s="104"/>
    </row>
    <row r="23" spans="1:17" s="3" customFormat="1" x14ac:dyDescent="0.25">
      <c r="B23" s="2"/>
      <c r="C23" s="2"/>
      <c r="D23" s="2"/>
      <c r="E23" s="58"/>
      <c r="F23" s="58"/>
      <c r="G23" s="2"/>
      <c r="J23" s="2"/>
      <c r="K23" s="2"/>
      <c r="L23" s="2"/>
      <c r="M23" s="58"/>
      <c r="N23" s="58"/>
      <c r="O23" s="2"/>
    </row>
    <row r="24" spans="1:17" ht="15.75" thickBot="1" x14ac:dyDescent="0.3">
      <c r="A24" s="99" t="s">
        <v>40</v>
      </c>
      <c r="B24" s="99"/>
      <c r="C24" s="99"/>
      <c r="D24" s="99"/>
      <c r="E24" s="99"/>
      <c r="F24" s="99"/>
      <c r="G24" s="99"/>
    </row>
    <row r="25" spans="1:17" x14ac:dyDescent="0.25">
      <c r="A25" s="3"/>
      <c r="B25" s="43"/>
      <c r="C25" s="13"/>
      <c r="D25" s="44"/>
      <c r="E25" s="60"/>
      <c r="F25" s="81"/>
      <c r="G25" s="91"/>
    </row>
    <row r="26" spans="1:17" x14ac:dyDescent="0.25">
      <c r="A26" s="3"/>
      <c r="B26" s="45">
        <v>50</v>
      </c>
      <c r="C26" s="27">
        <v>25</v>
      </c>
      <c r="D26" s="46">
        <v>18</v>
      </c>
      <c r="E26" s="64">
        <v>5609.5557772395541</v>
      </c>
      <c r="F26" s="82" t="str">
        <f>+IF(E26&lt;E27,"OK","MALLL")</f>
        <v>OK</v>
      </c>
      <c r="G26" s="88"/>
    </row>
    <row r="27" spans="1:17" ht="15.75" thickBot="1" x14ac:dyDescent="0.3">
      <c r="A27" s="3"/>
      <c r="B27" s="47">
        <v>50</v>
      </c>
      <c r="C27" s="15">
        <v>20</v>
      </c>
      <c r="D27" s="48">
        <v>22</v>
      </c>
      <c r="E27" s="62">
        <v>5920.8695568295816</v>
      </c>
      <c r="F27" s="83"/>
      <c r="G27" s="89"/>
    </row>
    <row r="28" spans="1:17" x14ac:dyDescent="0.25">
      <c r="A28" s="3"/>
      <c r="B28" s="21"/>
      <c r="C28" s="20"/>
      <c r="D28" s="19"/>
      <c r="E28" s="65"/>
      <c r="F28" s="65"/>
      <c r="G28" s="90"/>
    </row>
    <row r="29" spans="1:17" ht="15.75" thickBot="1" x14ac:dyDescent="0.3">
      <c r="A29" s="3"/>
      <c r="B29" s="21"/>
      <c r="C29" s="20"/>
      <c r="D29" s="19"/>
      <c r="E29" s="65"/>
      <c r="F29" s="65"/>
      <c r="G29" s="90"/>
    </row>
    <row r="30" spans="1:17" ht="15.75" thickBot="1" x14ac:dyDescent="0.3">
      <c r="A30" s="3"/>
      <c r="B30" s="100" t="s">
        <v>2</v>
      </c>
      <c r="C30" s="101"/>
      <c r="D30" s="101"/>
      <c r="E30" s="101"/>
      <c r="F30" s="101"/>
      <c r="G30" s="102"/>
    </row>
    <row r="31" spans="1:17" x14ac:dyDescent="0.25">
      <c r="A31" s="103" t="s">
        <v>43</v>
      </c>
      <c r="B31" s="104"/>
      <c r="C31" s="104"/>
      <c r="D31" s="104"/>
      <c r="E31" s="104"/>
      <c r="F31" s="104"/>
      <c r="G31" s="104"/>
    </row>
    <row r="32" spans="1:17" s="3" customFormat="1" ht="15.75" thickBot="1" x14ac:dyDescent="0.3">
      <c r="B32" s="2"/>
      <c r="C32" s="2"/>
      <c r="D32" s="2"/>
      <c r="E32" s="58"/>
      <c r="F32" s="58"/>
      <c r="G32" s="2"/>
      <c r="J32" s="2"/>
      <c r="K32" s="2"/>
      <c r="L32" s="2"/>
      <c r="M32" s="58"/>
      <c r="N32" s="58"/>
      <c r="O32" s="2"/>
    </row>
    <row r="33" spans="1:15" s="3" customFormat="1" ht="16.5" thickBot="1" x14ac:dyDescent="0.3">
      <c r="A33" s="96" t="s">
        <v>44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8"/>
    </row>
    <row r="34" spans="1:15" s="3" customFormat="1" x14ac:dyDescent="0.25">
      <c r="B34" s="57" t="s">
        <v>36</v>
      </c>
      <c r="C34" s="57" t="s">
        <v>5</v>
      </c>
      <c r="D34" s="57" t="s">
        <v>6</v>
      </c>
      <c r="E34" s="59" t="s">
        <v>0</v>
      </c>
      <c r="F34" s="59"/>
      <c r="G34" s="57" t="s">
        <v>1</v>
      </c>
      <c r="H34" s="5"/>
      <c r="J34" s="57" t="s">
        <v>36</v>
      </c>
      <c r="K34" s="57" t="s">
        <v>5</v>
      </c>
      <c r="L34" s="57" t="s">
        <v>6</v>
      </c>
      <c r="M34" s="59" t="s">
        <v>0</v>
      </c>
      <c r="N34" s="59"/>
      <c r="O34" s="57" t="s">
        <v>1</v>
      </c>
    </row>
    <row r="35" spans="1:15" ht="15.75" thickBot="1" x14ac:dyDescent="0.3">
      <c r="A35" s="99" t="s">
        <v>45</v>
      </c>
      <c r="B35" s="99"/>
      <c r="C35" s="99"/>
      <c r="D35" s="99"/>
      <c r="E35" s="99"/>
      <c r="F35" s="99"/>
      <c r="G35" s="99"/>
    </row>
    <row r="36" spans="1:15" x14ac:dyDescent="0.25">
      <c r="A36" s="3"/>
      <c r="B36" s="43">
        <v>40</v>
      </c>
      <c r="C36" s="13">
        <v>40</v>
      </c>
      <c r="D36" s="44">
        <v>10</v>
      </c>
      <c r="E36" s="60">
        <v>2132.7871643496846</v>
      </c>
      <c r="F36" s="81" t="str">
        <f t="shared" ref="F36:F37" si="1">+IF(E36&lt;E37,"OK","MALLL")</f>
        <v>OK</v>
      </c>
      <c r="G36" s="87"/>
    </row>
    <row r="37" spans="1:15" x14ac:dyDescent="0.25">
      <c r="A37" s="3"/>
      <c r="B37" s="45">
        <v>40</v>
      </c>
      <c r="C37" s="27">
        <v>30</v>
      </c>
      <c r="D37" s="46">
        <v>18</v>
      </c>
      <c r="E37" s="64">
        <v>2548.7928780933426</v>
      </c>
      <c r="F37" s="82" t="str">
        <f t="shared" si="1"/>
        <v>OK</v>
      </c>
      <c r="G37" s="88"/>
    </row>
    <row r="38" spans="1:15" ht="15.75" thickBot="1" x14ac:dyDescent="0.3">
      <c r="A38" s="3"/>
      <c r="B38" s="47">
        <v>40</v>
      </c>
      <c r="C38" s="15">
        <v>25</v>
      </c>
      <c r="D38" s="48">
        <v>22</v>
      </c>
      <c r="E38" s="62">
        <v>2900.0813811958255</v>
      </c>
      <c r="F38" s="83"/>
      <c r="G38" s="89"/>
    </row>
    <row r="39" spans="1:15" x14ac:dyDescent="0.25">
      <c r="A39" s="3"/>
      <c r="B39" s="21"/>
      <c r="C39" s="20"/>
      <c r="D39" s="19"/>
      <c r="E39" s="65"/>
      <c r="F39" s="65"/>
      <c r="G39" s="90"/>
    </row>
    <row r="40" spans="1:15" ht="15.75" thickBot="1" x14ac:dyDescent="0.3">
      <c r="A40" s="3"/>
      <c r="B40" s="21"/>
      <c r="C40" s="20"/>
      <c r="D40" s="19"/>
      <c r="E40" s="65"/>
      <c r="F40" s="65"/>
      <c r="G40" s="90"/>
    </row>
    <row r="41" spans="1:15" ht="15.75" thickBot="1" x14ac:dyDescent="0.3">
      <c r="A41" s="3"/>
      <c r="B41" s="100" t="s">
        <v>2</v>
      </c>
      <c r="C41" s="101"/>
      <c r="D41" s="101"/>
      <c r="E41" s="101"/>
      <c r="F41" s="101"/>
      <c r="G41" s="102"/>
    </row>
    <row r="42" spans="1:15" x14ac:dyDescent="0.25">
      <c r="A42" s="103" t="s">
        <v>46</v>
      </c>
      <c r="B42" s="104"/>
      <c r="C42" s="104"/>
      <c r="D42" s="104"/>
      <c r="E42" s="104"/>
      <c r="F42" s="104"/>
      <c r="G42" s="104"/>
    </row>
    <row r="43" spans="1:15" s="3" customFormat="1" x14ac:dyDescent="0.25">
      <c r="B43" s="2"/>
      <c r="C43" s="2"/>
      <c r="D43" s="2"/>
      <c r="E43" s="58"/>
      <c r="F43" s="58"/>
      <c r="G43" s="2"/>
      <c r="J43" s="2"/>
      <c r="K43" s="2"/>
      <c r="L43" s="2"/>
      <c r="M43" s="58"/>
      <c r="N43" s="58"/>
      <c r="O43" s="2"/>
    </row>
    <row r="44" spans="1:15" s="3" customFormat="1" x14ac:dyDescent="0.25">
      <c r="B44" s="2"/>
      <c r="C44" s="2"/>
      <c r="D44" s="2"/>
      <c r="E44" s="58"/>
      <c r="F44" s="58"/>
      <c r="G44" s="2"/>
      <c r="J44" s="2"/>
      <c r="K44" s="2"/>
      <c r="L44" s="2"/>
      <c r="M44" s="58"/>
      <c r="N44" s="58"/>
      <c r="O44" s="2"/>
    </row>
    <row r="45" spans="1:15" s="3" customFormat="1" ht="15.75" thickBot="1" x14ac:dyDescent="0.3">
      <c r="B45" s="2"/>
      <c r="C45" s="2"/>
      <c r="D45" s="2"/>
      <c r="E45" s="58"/>
      <c r="F45" s="58"/>
      <c r="G45" s="2"/>
      <c r="J45" s="2"/>
      <c r="K45" s="2"/>
      <c r="L45" s="2"/>
      <c r="M45" s="58"/>
      <c r="N45" s="58"/>
      <c r="O45" s="2"/>
    </row>
    <row r="46" spans="1:15" ht="16.5" thickBot="1" x14ac:dyDescent="0.3">
      <c r="A46" s="96" t="s">
        <v>47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8"/>
    </row>
    <row r="47" spans="1:15" s="3" customFormat="1" x14ac:dyDescent="0.25">
      <c r="B47" s="57" t="s">
        <v>36</v>
      </c>
      <c r="C47" s="57" t="s">
        <v>5</v>
      </c>
      <c r="D47" s="57" t="s">
        <v>6</v>
      </c>
      <c r="E47" s="59" t="s">
        <v>0</v>
      </c>
      <c r="F47" s="59"/>
      <c r="G47" s="57" t="s">
        <v>1</v>
      </c>
      <c r="H47" s="5"/>
      <c r="J47" s="57" t="s">
        <v>36</v>
      </c>
      <c r="K47" s="57" t="s">
        <v>5</v>
      </c>
      <c r="L47" s="57" t="s">
        <v>6</v>
      </c>
      <c r="M47" s="59" t="s">
        <v>0</v>
      </c>
      <c r="N47" s="59"/>
      <c r="O47" s="57" t="s">
        <v>1</v>
      </c>
    </row>
    <row r="48" spans="1:15" ht="15.75" thickBot="1" x14ac:dyDescent="0.3">
      <c r="A48" s="99" t="s">
        <v>48</v>
      </c>
      <c r="B48" s="99"/>
      <c r="C48" s="99"/>
      <c r="D48" s="99"/>
      <c r="E48" s="99"/>
      <c r="F48" s="99"/>
      <c r="G48" s="99"/>
      <c r="H48" s="2"/>
      <c r="I48" s="99" t="s">
        <v>78</v>
      </c>
      <c r="J48" s="99"/>
      <c r="K48" s="99"/>
      <c r="L48" s="99"/>
      <c r="M48" s="99"/>
      <c r="N48" s="99"/>
      <c r="O48" s="99"/>
    </row>
    <row r="49" spans="1:16" x14ac:dyDescent="0.25">
      <c r="A49" s="3"/>
      <c r="B49" s="131" t="s">
        <v>49</v>
      </c>
      <c r="C49" s="132"/>
      <c r="D49" s="132"/>
      <c r="E49" s="60">
        <v>6704.9421164199957</v>
      </c>
      <c r="F49" s="81" t="b">
        <f>+AND(E49&gt;M49)</f>
        <v>1</v>
      </c>
      <c r="G49" s="87"/>
      <c r="H49" s="3"/>
      <c r="I49" s="3"/>
      <c r="J49" s="131" t="s">
        <v>49</v>
      </c>
      <c r="K49" s="132"/>
      <c r="L49" s="132"/>
      <c r="M49" s="60">
        <v>3624.5235400000006</v>
      </c>
      <c r="N49" s="81"/>
      <c r="O49" s="87"/>
    </row>
    <row r="50" spans="1:16" x14ac:dyDescent="0.25">
      <c r="A50" s="3"/>
      <c r="B50" s="133" t="s">
        <v>50</v>
      </c>
      <c r="C50" s="134"/>
      <c r="D50" s="134"/>
      <c r="E50" s="64">
        <v>7208.0574810681546</v>
      </c>
      <c r="F50" s="82" t="b">
        <f>+AND(E50=M50)</f>
        <v>1</v>
      </c>
      <c r="G50" s="88"/>
      <c r="H50" s="3"/>
      <c r="I50" s="3"/>
      <c r="J50" s="133" t="s">
        <v>50</v>
      </c>
      <c r="K50" s="134"/>
      <c r="L50" s="134"/>
      <c r="M50" s="64">
        <v>7208.0574810681546</v>
      </c>
      <c r="N50" s="82"/>
      <c r="O50" s="88"/>
      <c r="P50" s="3"/>
    </row>
    <row r="51" spans="1:16" ht="15.75" thickBot="1" x14ac:dyDescent="0.3">
      <c r="A51" s="3"/>
      <c r="B51" s="135" t="s">
        <v>51</v>
      </c>
      <c r="C51" s="136"/>
      <c r="D51" s="136"/>
      <c r="E51" s="62">
        <v>13912.999597488149</v>
      </c>
      <c r="F51" s="83" t="b">
        <f>+AND(E51&gt;M51)</f>
        <v>1</v>
      </c>
      <c r="G51" s="89"/>
      <c r="H51" s="3"/>
      <c r="I51" s="3"/>
      <c r="J51" s="135" t="s">
        <v>51</v>
      </c>
      <c r="K51" s="136"/>
      <c r="L51" s="136"/>
      <c r="M51" s="62">
        <v>10832.577029999999</v>
      </c>
      <c r="N51" s="83"/>
      <c r="O51" s="89"/>
    </row>
    <row r="52" spans="1:16" x14ac:dyDescent="0.25">
      <c r="A52" s="3"/>
      <c r="B52" s="21"/>
      <c r="C52" s="20"/>
      <c r="D52" s="19"/>
      <c r="E52" s="65"/>
      <c r="F52" s="65"/>
      <c r="G52" s="90"/>
      <c r="H52" s="3"/>
      <c r="I52" s="3"/>
      <c r="J52" s="21"/>
      <c r="K52" s="20"/>
      <c r="L52" s="19"/>
      <c r="M52" s="65"/>
      <c r="N52" s="65"/>
      <c r="O52" s="90"/>
    </row>
    <row r="53" spans="1:16" ht="15.75" thickBot="1" x14ac:dyDescent="0.3">
      <c r="A53" s="3"/>
      <c r="B53" s="21"/>
      <c r="C53" s="20"/>
      <c r="D53" s="19"/>
      <c r="E53" s="65"/>
      <c r="F53" s="65"/>
      <c r="G53" s="90"/>
      <c r="H53" s="3"/>
      <c r="I53" s="3"/>
      <c r="J53" s="21"/>
      <c r="K53" s="20"/>
      <c r="L53" s="19"/>
      <c r="M53" s="65"/>
      <c r="N53" s="65"/>
      <c r="O53" s="90"/>
    </row>
    <row r="54" spans="1:16" ht="15.75" thickBot="1" x14ac:dyDescent="0.3">
      <c r="A54" s="3"/>
      <c r="B54" s="100" t="s">
        <v>2</v>
      </c>
      <c r="C54" s="101"/>
      <c r="D54" s="101"/>
      <c r="E54" s="101"/>
      <c r="F54" s="101"/>
      <c r="G54" s="102"/>
      <c r="H54" s="3"/>
      <c r="I54" s="3"/>
      <c r="J54" s="100" t="s">
        <v>2</v>
      </c>
      <c r="K54" s="101"/>
      <c r="L54" s="101"/>
      <c r="M54" s="101"/>
      <c r="N54" s="101"/>
      <c r="O54" s="102"/>
    </row>
    <row r="55" spans="1:16" x14ac:dyDescent="0.25">
      <c r="A55" s="103" t="s">
        <v>41</v>
      </c>
      <c r="B55" s="104"/>
      <c r="C55" s="104"/>
      <c r="D55" s="104"/>
      <c r="E55" s="104"/>
      <c r="F55" s="104"/>
      <c r="G55" s="104"/>
      <c r="H55" s="3"/>
      <c r="I55" s="103" t="s">
        <v>42</v>
      </c>
      <c r="J55" s="104"/>
      <c r="K55" s="104"/>
      <c r="L55" s="104"/>
      <c r="M55" s="104"/>
      <c r="N55" s="104"/>
      <c r="O55" s="104"/>
    </row>
    <row r="56" spans="1:16" s="3" customFormat="1" ht="15.75" thickBot="1" x14ac:dyDescent="0.3">
      <c r="B56" s="2"/>
      <c r="C56" s="2"/>
      <c r="D56" s="2"/>
      <c r="E56" s="58"/>
      <c r="F56" s="58"/>
      <c r="G56" s="2"/>
      <c r="J56" s="2"/>
      <c r="K56" s="2"/>
      <c r="L56" s="2"/>
      <c r="M56" s="58"/>
      <c r="N56" s="58"/>
      <c r="O56" s="2"/>
    </row>
    <row r="57" spans="1:16" ht="16.5" thickBot="1" x14ac:dyDescent="0.3">
      <c r="A57" s="96" t="s">
        <v>52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8"/>
    </row>
    <row r="58" spans="1:16" s="3" customFormat="1" x14ac:dyDescent="0.25">
      <c r="B58" s="57" t="s">
        <v>6</v>
      </c>
      <c r="C58" s="57"/>
      <c r="D58" s="57" t="s">
        <v>5</v>
      </c>
      <c r="E58" s="59" t="s">
        <v>0</v>
      </c>
      <c r="F58" s="59"/>
      <c r="G58" s="57" t="s">
        <v>1</v>
      </c>
      <c r="H58" s="5"/>
      <c r="J58" s="57" t="s">
        <v>6</v>
      </c>
      <c r="K58" s="57"/>
      <c r="L58" s="57" t="s">
        <v>5</v>
      </c>
      <c r="M58" s="59" t="s">
        <v>0</v>
      </c>
      <c r="N58" s="59"/>
      <c r="O58" s="57" t="s">
        <v>1</v>
      </c>
    </row>
    <row r="59" spans="1:16" ht="15.75" thickBot="1" x14ac:dyDescent="0.3">
      <c r="A59" s="99" t="s">
        <v>53</v>
      </c>
      <c r="B59" s="99"/>
      <c r="C59" s="99"/>
      <c r="D59" s="99"/>
      <c r="E59" s="99"/>
      <c r="F59" s="99"/>
      <c r="G59" s="99"/>
      <c r="H59" s="2"/>
      <c r="I59" s="99" t="s">
        <v>57</v>
      </c>
      <c r="J59" s="99"/>
      <c r="K59" s="99"/>
      <c r="L59" s="99"/>
      <c r="M59" s="99"/>
      <c r="N59" s="99"/>
      <c r="O59" s="99"/>
    </row>
    <row r="60" spans="1:16" x14ac:dyDescent="0.25">
      <c r="A60" s="3"/>
      <c r="B60" s="114" t="s">
        <v>54</v>
      </c>
      <c r="C60" s="116"/>
      <c r="D60" s="44">
        <v>25</v>
      </c>
      <c r="E60" s="60">
        <v>634.40955089710496</v>
      </c>
      <c r="F60" s="81" t="b">
        <f>+IF(E60&lt;E61,E60&lt;M60)</f>
        <v>1</v>
      </c>
      <c r="G60" s="87"/>
      <c r="H60" s="3"/>
      <c r="I60" s="3"/>
      <c r="J60" s="114" t="s">
        <v>54</v>
      </c>
      <c r="K60" s="116"/>
      <c r="L60" s="44">
        <v>25</v>
      </c>
      <c r="M60" s="60">
        <v>712.92774020503134</v>
      </c>
      <c r="N60" s="81" t="str">
        <f t="shared" ref="N60:N61" si="2">+IF(M60&lt;M61,"OK","MALLL")</f>
        <v>OK</v>
      </c>
      <c r="O60" s="87"/>
    </row>
    <row r="61" spans="1:16" x14ac:dyDescent="0.25">
      <c r="A61" s="3"/>
      <c r="B61" s="127" t="s">
        <v>55</v>
      </c>
      <c r="C61" s="128"/>
      <c r="D61" s="46">
        <v>25</v>
      </c>
      <c r="E61" s="64">
        <v>717.95236836040181</v>
      </c>
      <c r="F61" s="82" t="b">
        <f>+IF(E61&lt;E62,E61&lt;M61)</f>
        <v>1</v>
      </c>
      <c r="G61" s="88"/>
      <c r="H61" s="3"/>
      <c r="I61" s="3"/>
      <c r="J61" s="127" t="s">
        <v>55</v>
      </c>
      <c r="K61" s="128"/>
      <c r="L61" s="46">
        <v>25</v>
      </c>
      <c r="M61" s="64">
        <v>776.40554256788096</v>
      </c>
      <c r="N61" s="82" t="str">
        <f t="shared" si="2"/>
        <v>OK</v>
      </c>
      <c r="O61" s="88"/>
    </row>
    <row r="62" spans="1:16" ht="15.75" thickBot="1" x14ac:dyDescent="0.3">
      <c r="A62" s="3"/>
      <c r="B62" s="129" t="s">
        <v>56</v>
      </c>
      <c r="C62" s="130"/>
      <c r="D62" s="48">
        <v>25</v>
      </c>
      <c r="E62" s="62">
        <v>788.06267988834099</v>
      </c>
      <c r="F62" s="83" t="b">
        <f>+AND(E62&lt;M62)</f>
        <v>1</v>
      </c>
      <c r="G62" s="89"/>
      <c r="H62" s="3"/>
      <c r="I62" s="3"/>
      <c r="J62" s="129" t="s">
        <v>56</v>
      </c>
      <c r="K62" s="130"/>
      <c r="L62" s="48">
        <v>25</v>
      </c>
      <c r="M62" s="62">
        <v>898.4644187639833</v>
      </c>
      <c r="N62" s="83"/>
      <c r="O62" s="89"/>
    </row>
    <row r="63" spans="1:16" x14ac:dyDescent="0.25">
      <c r="A63" s="3"/>
      <c r="B63" s="21"/>
      <c r="C63" s="20"/>
      <c r="D63" s="19"/>
      <c r="E63" s="65"/>
      <c r="F63" s="65"/>
      <c r="G63" s="90"/>
      <c r="H63" s="3"/>
      <c r="I63" s="3"/>
      <c r="J63" s="21"/>
      <c r="K63" s="20"/>
      <c r="L63" s="19"/>
      <c r="M63" s="65"/>
      <c r="N63" s="65"/>
      <c r="O63" s="90"/>
    </row>
    <row r="64" spans="1:16" ht="15.75" thickBot="1" x14ac:dyDescent="0.3">
      <c r="A64" s="3"/>
      <c r="B64" s="21"/>
      <c r="C64" s="20"/>
      <c r="D64" s="19"/>
      <c r="E64" s="65"/>
      <c r="F64" s="65"/>
      <c r="G64" s="90"/>
      <c r="H64" s="3"/>
      <c r="I64" s="3"/>
      <c r="J64" s="21"/>
      <c r="K64" s="20"/>
      <c r="L64" s="19"/>
      <c r="M64" s="65"/>
      <c r="N64" s="65"/>
      <c r="O64" s="90"/>
    </row>
    <row r="65" spans="1:16" ht="15.75" thickBot="1" x14ac:dyDescent="0.3">
      <c r="A65" s="3"/>
      <c r="B65" s="100" t="s">
        <v>2</v>
      </c>
      <c r="C65" s="101"/>
      <c r="D65" s="101"/>
      <c r="E65" s="101"/>
      <c r="F65" s="101"/>
      <c r="G65" s="102"/>
      <c r="H65" s="3"/>
      <c r="I65" s="3"/>
      <c r="J65" s="100" t="s">
        <v>2</v>
      </c>
      <c r="K65" s="101"/>
      <c r="L65" s="101"/>
      <c r="M65" s="101"/>
      <c r="N65" s="101"/>
      <c r="O65" s="102"/>
    </row>
    <row r="66" spans="1:16" x14ac:dyDescent="0.25">
      <c r="A66" s="103"/>
      <c r="B66" s="104"/>
      <c r="C66" s="104"/>
      <c r="D66" s="104"/>
      <c r="E66" s="104"/>
      <c r="F66" s="104"/>
      <c r="G66" s="104"/>
      <c r="H66" s="3"/>
      <c r="I66" s="103"/>
      <c r="J66" s="104"/>
      <c r="K66" s="104"/>
      <c r="L66" s="104"/>
      <c r="M66" s="104"/>
      <c r="N66" s="104"/>
      <c r="O66" s="104"/>
    </row>
    <row r="67" spans="1:16" ht="15.75" thickBot="1" x14ac:dyDescent="0.3"/>
    <row r="68" spans="1:16" ht="16.5" thickBot="1" x14ac:dyDescent="0.3">
      <c r="A68" s="108" t="s">
        <v>62</v>
      </c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10"/>
    </row>
    <row r="69" spans="1:16" ht="15.75" thickBot="1" x14ac:dyDescent="0.3">
      <c r="A69" s="99" t="s">
        <v>63</v>
      </c>
      <c r="B69" s="99"/>
      <c r="C69" s="99"/>
      <c r="D69" s="99"/>
      <c r="E69" s="99"/>
      <c r="F69" s="99"/>
      <c r="G69" s="99"/>
      <c r="I69" s="99" t="s">
        <v>67</v>
      </c>
      <c r="J69" s="99"/>
      <c r="K69" s="99"/>
      <c r="L69" s="99"/>
      <c r="M69" s="99"/>
      <c r="N69" s="99"/>
      <c r="O69" s="99"/>
    </row>
    <row r="70" spans="1:16" x14ac:dyDescent="0.25">
      <c r="A70" s="3"/>
      <c r="B70" s="131" t="s">
        <v>64</v>
      </c>
      <c r="C70" s="132"/>
      <c r="D70" s="132"/>
      <c r="E70" s="60">
        <v>1590.7244060062931</v>
      </c>
      <c r="F70" s="81" t="b">
        <f>+AND(E70&gt;E71)</f>
        <v>1</v>
      </c>
      <c r="G70" s="87"/>
      <c r="I70" s="3"/>
      <c r="J70" s="131">
        <v>20</v>
      </c>
      <c r="K70" s="132"/>
      <c r="L70" s="132"/>
      <c r="M70" s="60">
        <v>3611.6357230383901</v>
      </c>
      <c r="N70" s="81" t="str">
        <f t="shared" ref="N70:N71" si="3">+IF(M70&lt;M71,"OK","MALLL")</f>
        <v>OK</v>
      </c>
      <c r="O70" s="87"/>
      <c r="P70" s="68"/>
    </row>
    <row r="71" spans="1:16" x14ac:dyDescent="0.25">
      <c r="A71" s="3"/>
      <c r="B71" s="133" t="s">
        <v>65</v>
      </c>
      <c r="C71" s="134"/>
      <c r="D71" s="134">
        <v>25</v>
      </c>
      <c r="E71" s="64">
        <v>1574.5194364142965</v>
      </c>
      <c r="F71" s="82" t="b">
        <f>+AND(E71&gt;E72)</f>
        <v>1</v>
      </c>
      <c r="G71" s="88"/>
      <c r="I71" s="3"/>
      <c r="J71" s="133">
        <v>25</v>
      </c>
      <c r="K71" s="134"/>
      <c r="L71" s="134">
        <v>25</v>
      </c>
      <c r="M71" s="64">
        <v>4124.7507502648468</v>
      </c>
      <c r="N71" s="82" t="str">
        <f t="shared" si="3"/>
        <v>OK</v>
      </c>
      <c r="O71" s="88"/>
      <c r="P71" s="68"/>
    </row>
    <row r="72" spans="1:16" ht="15.75" thickBot="1" x14ac:dyDescent="0.3">
      <c r="A72" s="3"/>
      <c r="B72" s="133" t="s">
        <v>66</v>
      </c>
      <c r="C72" s="134"/>
      <c r="D72" s="134">
        <v>25</v>
      </c>
      <c r="E72" s="64">
        <v>504.60665688336184</v>
      </c>
      <c r="F72" s="82"/>
      <c r="G72" s="88"/>
      <c r="I72" s="3"/>
      <c r="J72" s="133">
        <v>30</v>
      </c>
      <c r="K72" s="134"/>
      <c r="L72" s="134">
        <v>25</v>
      </c>
      <c r="M72" s="64">
        <v>4778.1533955892519</v>
      </c>
      <c r="N72" s="82"/>
      <c r="O72" s="88"/>
      <c r="P72" s="68"/>
    </row>
    <row r="73" spans="1:16" ht="15.75" thickBot="1" x14ac:dyDescent="0.3">
      <c r="A73" s="3"/>
      <c r="B73" s="21"/>
      <c r="C73" s="20"/>
      <c r="D73" s="19"/>
      <c r="E73" s="65"/>
      <c r="F73" s="65"/>
      <c r="G73" s="90"/>
      <c r="I73" s="3"/>
      <c r="J73" s="100" t="s">
        <v>2</v>
      </c>
      <c r="K73" s="101"/>
      <c r="L73" s="101"/>
      <c r="M73" s="101"/>
      <c r="N73" s="101"/>
      <c r="O73" s="102"/>
    </row>
    <row r="74" spans="1:16" x14ac:dyDescent="0.25">
      <c r="A74" s="3"/>
      <c r="B74" s="21"/>
      <c r="C74" s="20"/>
      <c r="D74" s="19"/>
      <c r="E74" s="65"/>
      <c r="F74" s="65"/>
      <c r="G74" s="90"/>
      <c r="I74" s="103"/>
      <c r="J74" s="104"/>
      <c r="K74" s="104"/>
      <c r="L74" s="104"/>
      <c r="M74" s="104"/>
      <c r="N74" s="104"/>
      <c r="O74" s="104"/>
    </row>
    <row r="75" spans="1:16" ht="15.75" thickBot="1" x14ac:dyDescent="0.3">
      <c r="A75" s="3"/>
      <c r="B75" s="21"/>
      <c r="C75" s="6"/>
      <c r="D75" s="19"/>
      <c r="E75" s="65"/>
      <c r="F75" s="65"/>
      <c r="G75" s="90"/>
    </row>
    <row r="76" spans="1:16" ht="15.75" thickBot="1" x14ac:dyDescent="0.3">
      <c r="A76" s="3"/>
      <c r="B76" s="100" t="s">
        <v>2</v>
      </c>
      <c r="C76" s="101"/>
      <c r="D76" s="101"/>
      <c r="E76" s="101"/>
      <c r="F76" s="101"/>
      <c r="G76" s="102"/>
      <c r="I76" s="99" t="s">
        <v>75</v>
      </c>
      <c r="J76" s="99"/>
      <c r="K76" s="99"/>
      <c r="L76" s="99"/>
      <c r="M76" s="99"/>
      <c r="N76" s="99"/>
      <c r="O76" s="99"/>
    </row>
    <row r="77" spans="1:16" x14ac:dyDescent="0.25">
      <c r="A77" s="103"/>
      <c r="B77" s="104"/>
      <c r="C77" s="104"/>
      <c r="D77" s="104"/>
      <c r="E77" s="104"/>
      <c r="F77" s="104"/>
      <c r="G77" s="104"/>
      <c r="I77" s="3"/>
      <c r="J77" s="131" t="s">
        <v>72</v>
      </c>
      <c r="K77" s="132"/>
      <c r="L77" s="132"/>
      <c r="M77" s="132"/>
      <c r="N77" s="142"/>
      <c r="O77" s="143"/>
    </row>
    <row r="78" spans="1:16" ht="15.75" thickBot="1" x14ac:dyDescent="0.3">
      <c r="I78" s="3"/>
      <c r="J78" s="144" t="s">
        <v>73</v>
      </c>
      <c r="K78" s="145"/>
      <c r="L78" s="145">
        <v>25</v>
      </c>
      <c r="M78" s="62">
        <v>3331.3263306892804</v>
      </c>
      <c r="N78" s="83" t="str">
        <f>+IF(M78&lt;M80,"OK","MALLL")</f>
        <v>OK</v>
      </c>
      <c r="O78" s="89"/>
      <c r="P78" s="68"/>
    </row>
    <row r="79" spans="1:16" ht="15.75" thickBot="1" x14ac:dyDescent="0.3">
      <c r="A79" s="99" t="s">
        <v>68</v>
      </c>
      <c r="B79" s="99"/>
      <c r="C79" s="99"/>
      <c r="D79" s="99"/>
      <c r="E79" s="99"/>
      <c r="F79" s="99"/>
      <c r="G79" s="99"/>
      <c r="I79" s="3"/>
      <c r="J79" s="131" t="s">
        <v>71</v>
      </c>
      <c r="K79" s="132"/>
      <c r="L79" s="132">
        <v>25</v>
      </c>
      <c r="M79" s="132">
        <v>181.38</v>
      </c>
      <c r="N79" s="142"/>
      <c r="O79" s="143"/>
    </row>
    <row r="80" spans="1:16" ht="15.75" thickBot="1" x14ac:dyDescent="0.3">
      <c r="A80" s="3"/>
      <c r="B80" s="137" t="s">
        <v>69</v>
      </c>
      <c r="C80" s="138"/>
      <c r="D80" s="138"/>
      <c r="E80" s="60">
        <v>11821.182120000001</v>
      </c>
      <c r="F80" s="81" t="str">
        <f>+IF(E80&lt;E81,"OK","MALLL")</f>
        <v>OK</v>
      </c>
      <c r="G80" s="87"/>
      <c r="I80" s="3"/>
      <c r="J80" s="144" t="s">
        <v>74</v>
      </c>
      <c r="K80" s="145"/>
      <c r="L80" s="145"/>
      <c r="M80" s="62">
        <v>3391.9894323774315</v>
      </c>
      <c r="N80" s="83"/>
      <c r="O80" s="89"/>
      <c r="P80" s="68"/>
    </row>
    <row r="81" spans="1:16" ht="15.75" thickBot="1" x14ac:dyDescent="0.3">
      <c r="A81" s="3"/>
      <c r="B81" s="146" t="s">
        <v>70</v>
      </c>
      <c r="C81" s="147"/>
      <c r="D81" s="147">
        <v>25</v>
      </c>
      <c r="E81" s="64">
        <v>13924.016920000002</v>
      </c>
      <c r="F81" s="82"/>
      <c r="G81" s="88"/>
      <c r="I81" s="3"/>
      <c r="J81" s="105" t="s">
        <v>2</v>
      </c>
      <c r="K81" s="106"/>
      <c r="L81" s="106"/>
      <c r="M81" s="106"/>
      <c r="N81" s="106"/>
      <c r="O81" s="107"/>
    </row>
    <row r="82" spans="1:16" ht="15.75" thickBot="1" x14ac:dyDescent="0.3">
      <c r="A82" s="3"/>
      <c r="B82" s="133"/>
      <c r="C82" s="134"/>
      <c r="D82" s="134"/>
      <c r="E82" s="64"/>
      <c r="F82" s="82"/>
      <c r="G82" s="92"/>
      <c r="I82" s="103"/>
      <c r="J82" s="104"/>
      <c r="K82" s="104"/>
      <c r="L82" s="104"/>
      <c r="M82" s="104"/>
      <c r="N82" s="104"/>
      <c r="O82" s="104"/>
    </row>
    <row r="83" spans="1:16" ht="15.75" thickBot="1" x14ac:dyDescent="0.3">
      <c r="A83" s="3"/>
      <c r="B83" s="100" t="s">
        <v>2</v>
      </c>
      <c r="C83" s="101"/>
      <c r="D83" s="101"/>
      <c r="E83" s="101"/>
      <c r="F83" s="101"/>
      <c r="G83" s="102"/>
    </row>
    <row r="84" spans="1:16" ht="15.75" thickBot="1" x14ac:dyDescent="0.3">
      <c r="A84" s="103"/>
      <c r="B84" s="104"/>
      <c r="C84" s="104"/>
      <c r="D84" s="104"/>
      <c r="E84" s="104"/>
      <c r="F84" s="104"/>
      <c r="G84" s="104"/>
      <c r="I84" s="99" t="s">
        <v>76</v>
      </c>
      <c r="J84" s="99"/>
      <c r="K84" s="99"/>
      <c r="L84" s="99"/>
      <c r="M84" s="99"/>
      <c r="N84" s="99"/>
      <c r="O84" s="99"/>
    </row>
    <row r="85" spans="1:16" ht="15.75" thickBot="1" x14ac:dyDescent="0.3">
      <c r="I85" s="3"/>
      <c r="J85" s="137"/>
      <c r="K85" s="138"/>
      <c r="L85" s="138"/>
      <c r="M85" s="60">
        <v>817.13852814741949</v>
      </c>
      <c r="N85" s="81"/>
      <c r="O85" s="87"/>
      <c r="P85" s="68"/>
    </row>
    <row r="86" spans="1:16" ht="15.75" thickBot="1" x14ac:dyDescent="0.3">
      <c r="J86" s="137"/>
      <c r="K86" s="138"/>
      <c r="L86" s="138"/>
      <c r="M86" s="60"/>
      <c r="N86" s="81"/>
      <c r="O86" s="91"/>
    </row>
    <row r="87" spans="1:16" ht="15.75" thickBot="1" x14ac:dyDescent="0.3">
      <c r="I87" s="3"/>
      <c r="J87" s="139"/>
      <c r="K87" s="140"/>
      <c r="L87" s="140"/>
      <c r="M87" s="140"/>
      <c r="N87" s="140"/>
      <c r="O87" s="141"/>
    </row>
    <row r="88" spans="1:16" x14ac:dyDescent="0.25">
      <c r="I88" s="103"/>
      <c r="J88" s="104"/>
      <c r="K88" s="104"/>
      <c r="L88" s="104"/>
      <c r="M88" s="104"/>
      <c r="N88" s="104"/>
      <c r="O88" s="104"/>
    </row>
  </sheetData>
  <sheetProtection algorithmName="SHA-512" hashValue="BVSNj+ZU4pu05dHvxnPt5HegXGmI6J2gO/1v86CAzO9pafeHsejxFe6VWzGVrBGn4XExsMSusZ6UkiSTSGNKPg==" saltValue="l90Ah9J4bQzwQQvnTEBpug==" spinCount="100000" sheet="1" objects="1" scenarios="1"/>
  <mergeCells count="76">
    <mergeCell ref="J86:L86"/>
    <mergeCell ref="J87:O87"/>
    <mergeCell ref="I88:O88"/>
    <mergeCell ref="A84:G84"/>
    <mergeCell ref="I76:O76"/>
    <mergeCell ref="J81:O81"/>
    <mergeCell ref="I82:O82"/>
    <mergeCell ref="J77:O77"/>
    <mergeCell ref="J78:L78"/>
    <mergeCell ref="J79:O79"/>
    <mergeCell ref="J80:L80"/>
    <mergeCell ref="I84:O84"/>
    <mergeCell ref="J85:L85"/>
    <mergeCell ref="A79:G79"/>
    <mergeCell ref="B80:D80"/>
    <mergeCell ref="B81:D81"/>
    <mergeCell ref="B82:D82"/>
    <mergeCell ref="B83:G83"/>
    <mergeCell ref="B76:G76"/>
    <mergeCell ref="A77:G77"/>
    <mergeCell ref="B70:D70"/>
    <mergeCell ref="B71:D71"/>
    <mergeCell ref="B72:D72"/>
    <mergeCell ref="J73:O73"/>
    <mergeCell ref="I74:O74"/>
    <mergeCell ref="J70:L70"/>
    <mergeCell ref="J71:L71"/>
    <mergeCell ref="J72:L72"/>
    <mergeCell ref="A68:O68"/>
    <mergeCell ref="A69:G69"/>
    <mergeCell ref="I69:O69"/>
    <mergeCell ref="A11:G11"/>
    <mergeCell ref="A13:O13"/>
    <mergeCell ref="A15:G15"/>
    <mergeCell ref="I15:O15"/>
    <mergeCell ref="A22:G22"/>
    <mergeCell ref="I22:O22"/>
    <mergeCell ref="A24:G24"/>
    <mergeCell ref="A42:G42"/>
    <mergeCell ref="A46:O46"/>
    <mergeCell ref="A48:G48"/>
    <mergeCell ref="I48:O48"/>
    <mergeCell ref="B30:G30"/>
    <mergeCell ref="A31:G31"/>
    <mergeCell ref="A1:O1"/>
    <mergeCell ref="A2:O2"/>
    <mergeCell ref="A4:G4"/>
    <mergeCell ref="B10:G10"/>
    <mergeCell ref="B21:G21"/>
    <mergeCell ref="J21:O21"/>
    <mergeCell ref="A33:O33"/>
    <mergeCell ref="A35:G35"/>
    <mergeCell ref="B41:G41"/>
    <mergeCell ref="B54:G54"/>
    <mergeCell ref="J54:O54"/>
    <mergeCell ref="A55:G55"/>
    <mergeCell ref="I55:O55"/>
    <mergeCell ref="B49:D49"/>
    <mergeCell ref="B50:D50"/>
    <mergeCell ref="B51:D51"/>
    <mergeCell ref="J49:L49"/>
    <mergeCell ref="J50:L50"/>
    <mergeCell ref="J51:L51"/>
    <mergeCell ref="A57:O57"/>
    <mergeCell ref="A59:G59"/>
    <mergeCell ref="I59:O59"/>
    <mergeCell ref="B60:C60"/>
    <mergeCell ref="J60:K60"/>
    <mergeCell ref="A66:G66"/>
    <mergeCell ref="I66:O66"/>
    <mergeCell ref="B65:G65"/>
    <mergeCell ref="J65:O65"/>
    <mergeCell ref="B61:C61"/>
    <mergeCell ref="B62:C62"/>
    <mergeCell ref="J61:K61"/>
    <mergeCell ref="J62:K62"/>
  </mergeCells>
  <hyperlinks>
    <hyperlink ref="B10:G10" r:id="rId1" display="Ver Ficha Técnica" xr:uid="{00000000-0004-0000-0100-000000000000}"/>
    <hyperlink ref="B21:G21" r:id="rId2" display="Ver Ficha Técnica" xr:uid="{00000000-0004-0000-0100-000001000000}"/>
    <hyperlink ref="J21:O21" r:id="rId3" display="Ver Ficha Técnica" xr:uid="{00000000-0004-0000-0100-000002000000}"/>
    <hyperlink ref="B30:G30" r:id="rId4" display="Ver Ficha Técnica" xr:uid="{00000000-0004-0000-0100-000003000000}"/>
    <hyperlink ref="B41:G41" r:id="rId5" display="Ver Ficha Técnica" xr:uid="{00000000-0004-0000-0100-000004000000}"/>
    <hyperlink ref="B54:G54" r:id="rId6" display="Ver Ficha Técnica" xr:uid="{00000000-0004-0000-0100-000005000000}"/>
    <hyperlink ref="J54:O54" r:id="rId7" display="Ver Ficha Técnica" xr:uid="{00000000-0004-0000-0100-000006000000}"/>
    <hyperlink ref="B65:G65" r:id="rId8" display="Ver Ficha Técnica" xr:uid="{00000000-0004-0000-0100-000007000000}"/>
    <hyperlink ref="J65:O65" r:id="rId9" display="Ver Ficha Técnica" xr:uid="{00000000-0004-0000-0100-000008000000}"/>
    <hyperlink ref="B76:G76" r:id="rId10" display="Ver Ficha Técnica" xr:uid="{00000000-0004-0000-0100-000009000000}"/>
    <hyperlink ref="J73:O73" r:id="rId11" display="Ver Ficha Técnica" xr:uid="{00000000-0004-0000-0100-00000A000000}"/>
    <hyperlink ref="J81:O81" r:id="rId12" display="Ver Ficha Técnica" xr:uid="{00000000-0004-0000-0100-00000B000000}"/>
    <hyperlink ref="B83:G83" r:id="rId13" display="Ver Ficha Técnica" xr:uid="{00000000-0004-0000-0100-00000C000000}"/>
  </hyperlinks>
  <pageMargins left="0.7" right="0.7" top="0.75" bottom="0.75" header="0.3" footer="0.3"/>
  <pageSetup orientation="portrait" horizontalDpi="4294967295" verticalDpi="4294967295" r:id="rId14"/>
  <drawing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"/>
  <sheetViews>
    <sheetView workbookViewId="0">
      <selection sqref="A1:M1"/>
    </sheetView>
  </sheetViews>
  <sheetFormatPr baseColWidth="10" defaultRowHeight="15" x14ac:dyDescent="0.25"/>
  <cols>
    <col min="2" max="2" width="4.140625" customWidth="1"/>
    <col min="3" max="3" width="4.85546875" customWidth="1"/>
    <col min="4" max="4" width="3.5703125" customWidth="1"/>
    <col min="5" max="5" width="9.140625" customWidth="1"/>
    <col min="6" max="6" width="9.85546875" customWidth="1"/>
    <col min="7" max="7" width="1.42578125" customWidth="1"/>
    <col min="9" max="9" width="4.140625" customWidth="1"/>
    <col min="10" max="10" width="4.85546875" customWidth="1"/>
    <col min="11" max="11" width="3.5703125" customWidth="1"/>
    <col min="12" max="12" width="9.140625" customWidth="1"/>
    <col min="13" max="13" width="9.85546875" customWidth="1"/>
  </cols>
  <sheetData>
    <row r="1" spans="1:13" s="3" customFormat="1" ht="16.5" thickBot="1" x14ac:dyDescent="0.3">
      <c r="A1" s="96" t="s">
        <v>79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8"/>
    </row>
    <row r="2" spans="1:13" s="3" customFormat="1" ht="15.75" thickBot="1" x14ac:dyDescent="0.3">
      <c r="E2" s="157" t="s">
        <v>80</v>
      </c>
      <c r="F2" s="157"/>
      <c r="G2" s="157"/>
      <c r="H2" s="157"/>
      <c r="I2" s="157"/>
    </row>
    <row r="3" spans="1:13" s="3" customFormat="1" x14ac:dyDescent="0.25">
      <c r="B3" s="148" t="s">
        <v>81</v>
      </c>
      <c r="C3" s="149"/>
      <c r="D3" s="149"/>
      <c r="E3" s="149"/>
      <c r="F3" s="150" t="s">
        <v>82</v>
      </c>
      <c r="G3" s="150"/>
      <c r="H3" s="150"/>
      <c r="I3" s="150"/>
      <c r="J3" s="151"/>
    </row>
    <row r="4" spans="1:13" s="3" customFormat="1" ht="15.75" thickBot="1" x14ac:dyDescent="0.3">
      <c r="B4" s="158" t="s">
        <v>83</v>
      </c>
      <c r="C4" s="159"/>
      <c r="D4" s="159"/>
      <c r="E4" s="159"/>
      <c r="F4" s="160" t="s">
        <v>84</v>
      </c>
      <c r="G4" s="160"/>
      <c r="H4" s="160"/>
      <c r="I4" s="160"/>
      <c r="J4" s="161"/>
    </row>
    <row r="5" spans="1:13" s="3" customFormat="1" x14ac:dyDescent="0.25">
      <c r="B5" s="148" t="s">
        <v>85</v>
      </c>
      <c r="C5" s="149"/>
      <c r="D5" s="149"/>
      <c r="E5" s="149"/>
      <c r="F5" s="150" t="s">
        <v>86</v>
      </c>
      <c r="G5" s="150"/>
      <c r="H5" s="150"/>
      <c r="I5" s="150"/>
      <c r="J5" s="151"/>
    </row>
    <row r="6" spans="1:13" s="3" customFormat="1" ht="15.75" thickBot="1" x14ac:dyDescent="0.3">
      <c r="B6" s="152" t="s">
        <v>83</v>
      </c>
      <c r="C6" s="153"/>
      <c r="D6" s="153"/>
      <c r="E6" s="153"/>
      <c r="F6" s="153" t="s">
        <v>87</v>
      </c>
      <c r="G6" s="153"/>
      <c r="H6" s="153"/>
      <c r="I6" s="153"/>
      <c r="J6" s="154"/>
    </row>
    <row r="7" spans="1:13" s="3" customFormat="1" x14ac:dyDescent="0.25">
      <c r="B7" s="155" t="s">
        <v>88</v>
      </c>
      <c r="C7" s="156"/>
      <c r="D7" s="156"/>
      <c r="E7" s="156"/>
      <c r="F7" s="150" t="s">
        <v>89</v>
      </c>
      <c r="G7" s="150"/>
      <c r="H7" s="150"/>
      <c r="I7" s="150"/>
      <c r="J7" s="151"/>
    </row>
    <row r="8" spans="1:13" s="3" customFormat="1" ht="15.75" thickBot="1" x14ac:dyDescent="0.3">
      <c r="B8" s="152" t="s">
        <v>83</v>
      </c>
      <c r="C8" s="153"/>
      <c r="D8" s="153"/>
      <c r="E8" s="153"/>
      <c r="F8" s="153" t="s">
        <v>90</v>
      </c>
      <c r="G8" s="153"/>
      <c r="H8" s="153"/>
      <c r="I8" s="153"/>
      <c r="J8" s="154"/>
    </row>
    <row r="9" spans="1:13" s="3" customFormat="1" x14ac:dyDescent="0.25">
      <c r="B9" s="148" t="s">
        <v>91</v>
      </c>
      <c r="C9" s="149"/>
      <c r="D9" s="149"/>
      <c r="E9" s="149"/>
      <c r="F9" s="150" t="s">
        <v>92</v>
      </c>
      <c r="G9" s="150"/>
      <c r="H9" s="150"/>
      <c r="I9" s="150"/>
      <c r="J9" s="151"/>
    </row>
    <row r="10" spans="1:13" s="3" customFormat="1" ht="15.75" thickBot="1" x14ac:dyDescent="0.3">
      <c r="B10" s="152" t="s">
        <v>93</v>
      </c>
      <c r="C10" s="153"/>
      <c r="D10" s="153"/>
      <c r="E10" s="153"/>
      <c r="F10" s="153" t="s">
        <v>94</v>
      </c>
      <c r="G10" s="153"/>
      <c r="H10" s="153"/>
      <c r="I10" s="153"/>
      <c r="J10" s="154"/>
    </row>
    <row r="11" spans="1:13" s="3" customFormat="1" x14ac:dyDescent="0.25">
      <c r="B11" s="148" t="s">
        <v>95</v>
      </c>
      <c r="C11" s="149"/>
      <c r="D11" s="149"/>
      <c r="E11" s="149"/>
      <c r="F11" s="150" t="s">
        <v>96</v>
      </c>
      <c r="G11" s="150"/>
      <c r="H11" s="150"/>
      <c r="I11" s="150"/>
      <c r="J11" s="151"/>
    </row>
    <row r="12" spans="1:13" s="3" customFormat="1" ht="15.75" thickBot="1" x14ac:dyDescent="0.3">
      <c r="B12" s="152" t="s">
        <v>83</v>
      </c>
      <c r="C12" s="153"/>
      <c r="D12" s="153"/>
      <c r="E12" s="153"/>
      <c r="F12" s="153" t="s">
        <v>97</v>
      </c>
      <c r="G12" s="153"/>
      <c r="H12" s="153"/>
      <c r="I12" s="153"/>
      <c r="J12" s="154"/>
    </row>
  </sheetData>
  <sheetProtection password="C904" sheet="1" objects="1" scenarios="1"/>
  <mergeCells count="22">
    <mergeCell ref="A1:M1"/>
    <mergeCell ref="E2:I2"/>
    <mergeCell ref="B3:E3"/>
    <mergeCell ref="F3:J3"/>
    <mergeCell ref="B4:E4"/>
    <mergeCell ref="F4:J4"/>
    <mergeCell ref="B5:E5"/>
    <mergeCell ref="F5:J5"/>
    <mergeCell ref="B6:E6"/>
    <mergeCell ref="F6:J6"/>
    <mergeCell ref="B7:E7"/>
    <mergeCell ref="F7:J7"/>
    <mergeCell ref="B11:E11"/>
    <mergeCell ref="F11:J11"/>
    <mergeCell ref="B12:E12"/>
    <mergeCell ref="F12:J12"/>
    <mergeCell ref="B8:E8"/>
    <mergeCell ref="F8:J8"/>
    <mergeCell ref="B9:E9"/>
    <mergeCell ref="F9:J9"/>
    <mergeCell ref="B10:E10"/>
    <mergeCell ref="F10:J10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1"/>
  <sheetViews>
    <sheetView workbookViewId="0">
      <selection activeCell="C1" sqref="C1"/>
    </sheetView>
  </sheetViews>
  <sheetFormatPr baseColWidth="10" defaultRowHeight="15" x14ac:dyDescent="0.25"/>
  <cols>
    <col min="1" max="1" width="9" style="40" bestFit="1" customWidth="1"/>
    <col min="2" max="2" width="33.7109375" style="41" bestFit="1" customWidth="1"/>
    <col min="3" max="3" width="16.5703125" style="42" bestFit="1" customWidth="1"/>
    <col min="6" max="6" width="11.42578125" style="4"/>
  </cols>
  <sheetData>
    <row r="1" spans="1:3" ht="15.75" thickBot="1" x14ac:dyDescent="0.3">
      <c r="A1" s="28" t="s">
        <v>98</v>
      </c>
      <c r="B1" s="95" t="s">
        <v>99</v>
      </c>
      <c r="C1" s="29" t="s">
        <v>100</v>
      </c>
    </row>
    <row r="2" spans="1:3" x14ac:dyDescent="0.25">
      <c r="A2" s="30">
        <v>90009110</v>
      </c>
      <c r="B2" s="31" t="s">
        <v>101</v>
      </c>
      <c r="C2" s="93">
        <f>+Frente!E11</f>
        <v>1097.8704999999998</v>
      </c>
    </row>
    <row r="3" spans="1:3" x14ac:dyDescent="0.25">
      <c r="A3" s="32">
        <v>90009115</v>
      </c>
      <c r="B3" s="33" t="s">
        <v>102</v>
      </c>
      <c r="C3" s="34">
        <f>+Frente!E12</f>
        <v>1445.4484849868227</v>
      </c>
    </row>
    <row r="4" spans="1:3" x14ac:dyDescent="0.25">
      <c r="A4" s="32">
        <v>90009120</v>
      </c>
      <c r="B4" s="33" t="s">
        <v>103</v>
      </c>
      <c r="C4" s="34">
        <f>+Frente!E13</f>
        <v>1629.6534999999997</v>
      </c>
    </row>
    <row r="5" spans="1:3" x14ac:dyDescent="0.25">
      <c r="A5" s="32">
        <v>90009125</v>
      </c>
      <c r="B5" s="33" t="s">
        <v>104</v>
      </c>
      <c r="C5" s="34">
        <f>+Frente!E14</f>
        <v>2527.5345150000003</v>
      </c>
    </row>
    <row r="6" spans="1:3" x14ac:dyDescent="0.25">
      <c r="A6" s="32">
        <v>90009130</v>
      </c>
      <c r="B6" s="33" t="s">
        <v>105</v>
      </c>
      <c r="C6" s="34">
        <f>+Frente!E15</f>
        <v>2929.8728250000004</v>
      </c>
    </row>
    <row r="7" spans="1:3" x14ac:dyDescent="0.25">
      <c r="A7" s="36">
        <v>90031807</v>
      </c>
      <c r="B7" s="33" t="s">
        <v>106</v>
      </c>
      <c r="C7" s="34">
        <f>+Frente!M10</f>
        <v>870.16244920960116</v>
      </c>
    </row>
    <row r="8" spans="1:3" x14ac:dyDescent="0.25">
      <c r="A8" s="32">
        <v>90031810</v>
      </c>
      <c r="B8" s="33" t="s">
        <v>107</v>
      </c>
      <c r="C8" s="34">
        <f>+Frente!M11</f>
        <v>933.53289987470941</v>
      </c>
    </row>
    <row r="9" spans="1:3" x14ac:dyDescent="0.25">
      <c r="A9" s="32">
        <v>90031815</v>
      </c>
      <c r="B9" s="33" t="s">
        <v>108</v>
      </c>
      <c r="C9" s="34">
        <f>+Frente!M12</f>
        <v>1130.8707067704431</v>
      </c>
    </row>
    <row r="10" spans="1:3" x14ac:dyDescent="0.25">
      <c r="A10" s="32">
        <v>90031820</v>
      </c>
      <c r="B10" s="33" t="s">
        <v>109</v>
      </c>
      <c r="C10" s="34">
        <f>+Frente!M13</f>
        <v>1253.5119846475443</v>
      </c>
    </row>
    <row r="11" spans="1:3" x14ac:dyDescent="0.25">
      <c r="A11" s="32">
        <v>90031825</v>
      </c>
      <c r="B11" s="33" t="s">
        <v>110</v>
      </c>
      <c r="C11" s="34">
        <f>+Frente!M14</f>
        <v>1770.8129520367791</v>
      </c>
    </row>
    <row r="12" spans="1:3" x14ac:dyDescent="0.25">
      <c r="A12" s="32">
        <v>90031830</v>
      </c>
      <c r="B12" s="33" t="s">
        <v>111</v>
      </c>
      <c r="C12" s="34">
        <f>+Frente!M15</f>
        <v>2369.5038074779773</v>
      </c>
    </row>
    <row r="13" spans="1:3" x14ac:dyDescent="0.25">
      <c r="A13" s="32">
        <v>90051040</v>
      </c>
      <c r="B13" s="33" t="s">
        <v>112</v>
      </c>
      <c r="C13" s="35">
        <f>+Frente!E104</f>
        <v>3383.4724999999999</v>
      </c>
    </row>
    <row r="14" spans="1:3" x14ac:dyDescent="0.25">
      <c r="A14" s="36">
        <v>90062035</v>
      </c>
      <c r="B14" s="33" t="s">
        <v>113</v>
      </c>
      <c r="C14" s="35">
        <f>+Frente!M103</f>
        <v>3229.2401350000005</v>
      </c>
    </row>
    <row r="15" spans="1:3" x14ac:dyDescent="0.25">
      <c r="A15" s="32">
        <v>90062040</v>
      </c>
      <c r="B15" s="33" t="s">
        <v>114</v>
      </c>
      <c r="C15" s="35">
        <f>+Frente!M104</f>
        <v>3937.5539999999996</v>
      </c>
    </row>
    <row r="16" spans="1:3" x14ac:dyDescent="0.25">
      <c r="A16" s="32">
        <v>90062050</v>
      </c>
      <c r="B16" s="33" t="s">
        <v>115</v>
      </c>
      <c r="C16" s="35">
        <f>+Frente!M105</f>
        <v>5243.0224999999991</v>
      </c>
    </row>
    <row r="17" spans="1:3" x14ac:dyDescent="0.25">
      <c r="A17" s="37">
        <v>90071310</v>
      </c>
      <c r="B17" s="33" t="s">
        <v>116</v>
      </c>
      <c r="C17" s="34">
        <f>+Frente!M22</f>
        <v>1245.8686188874985</v>
      </c>
    </row>
    <row r="18" spans="1:3" x14ac:dyDescent="0.25">
      <c r="A18" s="37">
        <v>90071315</v>
      </c>
      <c r="B18" s="33" t="s">
        <v>117</v>
      </c>
      <c r="C18" s="34">
        <f>+Frente!M23</f>
        <v>1448.1294547103998</v>
      </c>
    </row>
    <row r="19" spans="1:3" x14ac:dyDescent="0.25">
      <c r="A19" s="37">
        <v>90071320</v>
      </c>
      <c r="B19" s="33" t="s">
        <v>118</v>
      </c>
      <c r="C19" s="34">
        <f>+Frente!M24</f>
        <v>1635.7078456857603</v>
      </c>
    </row>
    <row r="20" spans="1:3" x14ac:dyDescent="0.25">
      <c r="A20" s="37">
        <v>90071325</v>
      </c>
      <c r="B20" s="33" t="s">
        <v>119</v>
      </c>
      <c r="C20" s="34">
        <f>+Frente!M25</f>
        <v>2152.3284999999996</v>
      </c>
    </row>
    <row r="21" spans="1:3" x14ac:dyDescent="0.25">
      <c r="A21" s="37">
        <v>90071330</v>
      </c>
      <c r="B21" s="33" t="s">
        <v>120</v>
      </c>
      <c r="C21" s="34">
        <f>+Frente!M26</f>
        <v>2477.3612916729603</v>
      </c>
    </row>
    <row r="22" spans="1:3" x14ac:dyDescent="0.25">
      <c r="A22" s="36">
        <v>90081510</v>
      </c>
      <c r="B22" s="33" t="s">
        <v>121</v>
      </c>
      <c r="C22" s="34">
        <f>+Frente!E22</f>
        <v>1310.495377566117</v>
      </c>
    </row>
    <row r="23" spans="1:3" x14ac:dyDescent="0.25">
      <c r="A23" s="36">
        <v>90081515</v>
      </c>
      <c r="B23" s="33" t="s">
        <v>122</v>
      </c>
      <c r="C23" s="34">
        <f>+Frente!E23</f>
        <v>1766.6288071364886</v>
      </c>
    </row>
    <row r="24" spans="1:3" x14ac:dyDescent="0.25">
      <c r="A24" s="36">
        <v>90081520</v>
      </c>
      <c r="B24" s="33" t="s">
        <v>123</v>
      </c>
      <c r="C24" s="34">
        <f>+Frente!E24</f>
        <v>2640.0929500000007</v>
      </c>
    </row>
    <row r="25" spans="1:3" x14ac:dyDescent="0.25">
      <c r="A25" s="36">
        <v>90081525</v>
      </c>
      <c r="B25" s="33" t="s">
        <v>124</v>
      </c>
      <c r="C25" s="34">
        <f>+Frente!E25</f>
        <v>3494.8731035570991</v>
      </c>
    </row>
    <row r="26" spans="1:3" x14ac:dyDescent="0.25">
      <c r="A26" s="36">
        <v>90081530</v>
      </c>
      <c r="B26" s="33" t="s">
        <v>125</v>
      </c>
      <c r="C26" s="34">
        <f>+Frente!E26</f>
        <v>4350.3741875360656</v>
      </c>
    </row>
    <row r="27" spans="1:3" x14ac:dyDescent="0.25">
      <c r="A27" s="36">
        <v>90081540</v>
      </c>
      <c r="B27" s="33" t="s">
        <v>126</v>
      </c>
      <c r="C27" s="34">
        <f>+Frente!E27</f>
        <v>8239.3450521516388</v>
      </c>
    </row>
    <row r="28" spans="1:3" x14ac:dyDescent="0.25">
      <c r="A28" s="37">
        <v>90082310</v>
      </c>
      <c r="B28" s="33" t="s">
        <v>127</v>
      </c>
      <c r="C28" s="34">
        <f>+Frente!E33</f>
        <v>1309.9357862510676</v>
      </c>
    </row>
    <row r="29" spans="1:3" x14ac:dyDescent="0.25">
      <c r="A29" s="37">
        <v>90082315</v>
      </c>
      <c r="B29" s="33" t="s">
        <v>128</v>
      </c>
      <c r="C29" s="34">
        <f>+Frente!E34</f>
        <v>1913.1908154473633</v>
      </c>
    </row>
    <row r="30" spans="1:3" x14ac:dyDescent="0.25">
      <c r="A30" s="37">
        <v>90082320</v>
      </c>
      <c r="B30" s="33" t="s">
        <v>129</v>
      </c>
      <c r="C30" s="34">
        <f>+Frente!E35</f>
        <v>2072.2491900633599</v>
      </c>
    </row>
    <row r="31" spans="1:3" x14ac:dyDescent="0.25">
      <c r="A31" s="37">
        <v>90082325</v>
      </c>
      <c r="B31" s="33" t="s">
        <v>130</v>
      </c>
      <c r="C31" s="34">
        <f>+Frente!E36</f>
        <v>2624.3297880290829</v>
      </c>
    </row>
    <row r="32" spans="1:3" x14ac:dyDescent="0.25">
      <c r="A32" s="37">
        <v>90082330</v>
      </c>
      <c r="B32" s="33" t="s">
        <v>131</v>
      </c>
      <c r="C32" s="34">
        <f>+Frente!E37</f>
        <v>3252.6187817543955</v>
      </c>
    </row>
    <row r="33" spans="1:3" x14ac:dyDescent="0.25">
      <c r="A33" s="32">
        <v>90111110</v>
      </c>
      <c r="B33" s="33" t="s">
        <v>132</v>
      </c>
      <c r="C33" s="35">
        <f>+Frente!E54</f>
        <v>1273.7280112405476</v>
      </c>
    </row>
    <row r="34" spans="1:3" x14ac:dyDescent="0.25">
      <c r="A34" s="32">
        <v>90111115</v>
      </c>
      <c r="B34" s="33" t="s">
        <v>133</v>
      </c>
      <c r="C34" s="35">
        <f>+Frente!E55</f>
        <v>1900.618891279707</v>
      </c>
    </row>
    <row r="35" spans="1:3" x14ac:dyDescent="0.25">
      <c r="A35" s="32">
        <v>90111120</v>
      </c>
      <c r="B35" s="33" t="s">
        <v>134</v>
      </c>
      <c r="C35" s="35">
        <f>+Frente!E56</f>
        <v>2098.3959150000001</v>
      </c>
    </row>
    <row r="36" spans="1:3" x14ac:dyDescent="0.25">
      <c r="A36" s="32">
        <v>90111125</v>
      </c>
      <c r="B36" s="33" t="s">
        <v>135</v>
      </c>
      <c r="C36" s="35">
        <f>+Frente!E57</f>
        <v>2730.1824555667199</v>
      </c>
    </row>
    <row r="37" spans="1:3" x14ac:dyDescent="0.25">
      <c r="A37" s="32">
        <v>90111130</v>
      </c>
      <c r="B37" s="33" t="s">
        <v>136</v>
      </c>
      <c r="C37" s="35">
        <f>+Frente!E58</f>
        <v>3226.8467550000005</v>
      </c>
    </row>
    <row r="38" spans="1:3" x14ac:dyDescent="0.25">
      <c r="A38" s="32">
        <v>90222210</v>
      </c>
      <c r="B38" s="33" t="s">
        <v>137</v>
      </c>
      <c r="C38" s="35">
        <f>+Frente!M54</f>
        <v>1427.1959999999999</v>
      </c>
    </row>
    <row r="39" spans="1:3" x14ac:dyDescent="0.25">
      <c r="A39" s="32">
        <v>90222215</v>
      </c>
      <c r="B39" s="33" t="s">
        <v>138</v>
      </c>
      <c r="C39" s="35">
        <f>+Frente!M55</f>
        <v>2178.2541000000006</v>
      </c>
    </row>
    <row r="40" spans="1:3" x14ac:dyDescent="0.25">
      <c r="A40" s="32">
        <v>90222220</v>
      </c>
      <c r="B40" s="33" t="s">
        <v>139</v>
      </c>
      <c r="C40" s="35">
        <f>+Frente!M56</f>
        <v>3058.9255118200631</v>
      </c>
    </row>
    <row r="41" spans="1:3" x14ac:dyDescent="0.25">
      <c r="A41" s="32">
        <v>90222225</v>
      </c>
      <c r="B41" s="33" t="s">
        <v>140</v>
      </c>
      <c r="C41" s="35">
        <f>+Frente!M57</f>
        <v>3451.4286849661139</v>
      </c>
    </row>
    <row r="42" spans="1:3" x14ac:dyDescent="0.25">
      <c r="A42" s="32">
        <v>90222230</v>
      </c>
      <c r="B42" s="33" t="s">
        <v>141</v>
      </c>
      <c r="C42" s="35">
        <f>+Frente!M58</f>
        <v>4418.2663907657952</v>
      </c>
    </row>
    <row r="43" spans="1:3" x14ac:dyDescent="0.25">
      <c r="A43" s="32">
        <v>90444410</v>
      </c>
      <c r="B43" s="33" t="s">
        <v>142</v>
      </c>
      <c r="C43" s="35">
        <f>+Frente!E65</f>
        <v>1915.1792282960487</v>
      </c>
    </row>
    <row r="44" spans="1:3" x14ac:dyDescent="0.25">
      <c r="A44" s="32">
        <v>90444415</v>
      </c>
      <c r="B44" s="33" t="s">
        <v>143</v>
      </c>
      <c r="C44" s="35">
        <f>+Frente!E66</f>
        <v>2367.56190998375</v>
      </c>
    </row>
    <row r="45" spans="1:3" x14ac:dyDescent="0.25">
      <c r="A45" s="32">
        <v>90444420</v>
      </c>
      <c r="B45" s="33" t="s">
        <v>144</v>
      </c>
      <c r="C45" s="35">
        <f>+Frente!E67</f>
        <v>3294.6696524522281</v>
      </c>
    </row>
    <row r="46" spans="1:3" x14ac:dyDescent="0.25">
      <c r="A46" s="32">
        <v>90444425</v>
      </c>
      <c r="B46" s="33" t="s">
        <v>145</v>
      </c>
      <c r="C46" s="35">
        <f>+Frente!E68</f>
        <v>5394.7141273776397</v>
      </c>
    </row>
    <row r="47" spans="1:3" x14ac:dyDescent="0.25">
      <c r="A47" s="32">
        <v>90444430</v>
      </c>
      <c r="B47" s="33" t="s">
        <v>145</v>
      </c>
      <c r="C47" s="35">
        <f>+Frente!E69</f>
        <v>6493.1058815467231</v>
      </c>
    </row>
    <row r="48" spans="1:3" x14ac:dyDescent="0.25">
      <c r="A48" s="36">
        <v>90704910</v>
      </c>
      <c r="B48" s="33" t="s">
        <v>146</v>
      </c>
      <c r="C48" s="35">
        <f>+Frente!E89</f>
        <v>2285.7453721261541</v>
      </c>
    </row>
    <row r="49" spans="1:3" x14ac:dyDescent="0.25">
      <c r="A49" s="36">
        <v>90704915</v>
      </c>
      <c r="B49" s="33" t="s">
        <v>147</v>
      </c>
      <c r="C49" s="35">
        <f>+Frente!E90</f>
        <v>3623.9660632548689</v>
      </c>
    </row>
    <row r="50" spans="1:3" x14ac:dyDescent="0.25">
      <c r="A50" s="36">
        <v>90704920</v>
      </c>
      <c r="B50" s="33" t="s">
        <v>148</v>
      </c>
      <c r="C50" s="35">
        <f>+Frente!E91</f>
        <v>5896.9947164002751</v>
      </c>
    </row>
    <row r="51" spans="1:3" x14ac:dyDescent="0.25">
      <c r="A51" s="36">
        <v>90704925</v>
      </c>
      <c r="B51" s="33" t="s">
        <v>149</v>
      </c>
      <c r="C51" s="35">
        <f>+Frente!E92</f>
        <v>7274.6271655271939</v>
      </c>
    </row>
    <row r="52" spans="1:3" x14ac:dyDescent="0.25">
      <c r="A52" s="36">
        <v>90704930</v>
      </c>
      <c r="B52" s="33" t="s">
        <v>150</v>
      </c>
      <c r="C52" s="35">
        <f>+Frente!E93</f>
        <v>8449.6666074295645</v>
      </c>
    </row>
    <row r="53" spans="1:3" x14ac:dyDescent="0.25">
      <c r="A53" s="32">
        <v>90821010</v>
      </c>
      <c r="B53" s="33" t="s">
        <v>151</v>
      </c>
      <c r="C53" s="35">
        <f>+Frente!E78</f>
        <v>1863.5279998055162</v>
      </c>
    </row>
    <row r="54" spans="1:3" x14ac:dyDescent="0.25">
      <c r="A54" s="36">
        <v>90821015</v>
      </c>
      <c r="B54" s="33" t="s">
        <v>152</v>
      </c>
      <c r="C54" s="35">
        <f>+Frente!E79</f>
        <v>2357.5555304999334</v>
      </c>
    </row>
    <row r="55" spans="1:3" x14ac:dyDescent="0.25">
      <c r="A55" s="36">
        <v>90821020</v>
      </c>
      <c r="B55" s="33" t="s">
        <v>153</v>
      </c>
      <c r="C55" s="35">
        <f>+Frente!E80</f>
        <v>2673.5894153268255</v>
      </c>
    </row>
    <row r="56" spans="1:3" x14ac:dyDescent="0.25">
      <c r="A56" s="36">
        <v>90821025</v>
      </c>
      <c r="B56" s="33" t="s">
        <v>154</v>
      </c>
      <c r="C56" s="35">
        <f>+Frente!E81</f>
        <v>3342.9329893193808</v>
      </c>
    </row>
    <row r="57" spans="1:3" x14ac:dyDescent="0.25">
      <c r="A57" s="36">
        <v>90821030</v>
      </c>
      <c r="B57" s="33" t="s">
        <v>155</v>
      </c>
      <c r="C57" s="35">
        <f>+Frente!E82</f>
        <v>4027.7873500542246</v>
      </c>
    </row>
    <row r="58" spans="1:3" x14ac:dyDescent="0.25">
      <c r="A58" s="36">
        <v>90822010</v>
      </c>
      <c r="B58" s="33" t="s">
        <v>156</v>
      </c>
      <c r="C58" s="35">
        <f>+Frente!M78</f>
        <v>1907.5924661135243</v>
      </c>
    </row>
    <row r="59" spans="1:3" x14ac:dyDescent="0.25">
      <c r="A59" s="36">
        <v>90822015</v>
      </c>
      <c r="B59" s="33" t="s">
        <v>157</v>
      </c>
      <c r="C59" s="35">
        <f>+Frente!M79</f>
        <v>2371.7263217989207</v>
      </c>
    </row>
    <row r="60" spans="1:3" x14ac:dyDescent="0.25">
      <c r="A60" s="36">
        <v>90822020</v>
      </c>
      <c r="B60" s="33" t="s">
        <v>158</v>
      </c>
      <c r="C60" s="35">
        <f>+Frente!M80</f>
        <v>3661.4880406223679</v>
      </c>
    </row>
    <row r="61" spans="1:3" x14ac:dyDescent="0.25">
      <c r="A61" s="36">
        <v>90822025</v>
      </c>
      <c r="B61" s="33" t="s">
        <v>159</v>
      </c>
      <c r="C61" s="35">
        <f>+Frente!M81</f>
        <v>4300.1471400981491</v>
      </c>
    </row>
    <row r="62" spans="1:3" x14ac:dyDescent="0.25">
      <c r="A62" s="36">
        <v>90822030</v>
      </c>
      <c r="B62" s="33" t="s">
        <v>160</v>
      </c>
      <c r="C62" s="35">
        <f>+Frente!M82</f>
        <v>5051.7072383752147</v>
      </c>
    </row>
    <row r="63" spans="1:3" x14ac:dyDescent="0.25">
      <c r="A63" s="32">
        <v>92004400</v>
      </c>
      <c r="B63" s="33" t="s">
        <v>161</v>
      </c>
      <c r="C63" s="35">
        <f>+Frente!E116</f>
        <v>433.65320878484522</v>
      </c>
    </row>
    <row r="64" spans="1:3" x14ac:dyDescent="0.25">
      <c r="A64" s="32">
        <v>92004402</v>
      </c>
      <c r="B64" s="33" t="s">
        <v>162</v>
      </c>
      <c r="C64" s="35">
        <f>+Frente!E117</f>
        <v>433.65320878484522</v>
      </c>
    </row>
    <row r="65" spans="1:3" x14ac:dyDescent="0.25">
      <c r="A65" s="32">
        <v>92004404</v>
      </c>
      <c r="B65" s="33" t="s">
        <v>163</v>
      </c>
      <c r="C65" s="35">
        <f>+Frente!E118</f>
        <v>464.6990609413524</v>
      </c>
    </row>
    <row r="66" spans="1:3" x14ac:dyDescent="0.25">
      <c r="A66" s="32">
        <v>92004406</v>
      </c>
      <c r="B66" s="33" t="s">
        <v>164</v>
      </c>
      <c r="C66" s="35">
        <f>+Frente!E119</f>
        <v>465.22637902469012</v>
      </c>
    </row>
    <row r="67" spans="1:3" x14ac:dyDescent="0.25">
      <c r="A67" s="32">
        <v>92004408</v>
      </c>
      <c r="B67" s="33" t="s">
        <v>165</v>
      </c>
      <c r="C67" s="35">
        <f>+Frente!E120</f>
        <v>530.94339516065168</v>
      </c>
    </row>
    <row r="68" spans="1:3" x14ac:dyDescent="0.25">
      <c r="A68" s="32">
        <v>92004410</v>
      </c>
      <c r="B68" s="33" t="s">
        <v>166</v>
      </c>
      <c r="C68" s="35">
        <f>+Frente!E121</f>
        <v>617.68721986970399</v>
      </c>
    </row>
    <row r="69" spans="1:3" x14ac:dyDescent="0.25">
      <c r="A69" s="32">
        <v>92004412</v>
      </c>
      <c r="B69" s="33" t="s">
        <v>167</v>
      </c>
      <c r="C69" s="35">
        <f>+Frente!E122</f>
        <v>656.70875803669435</v>
      </c>
    </row>
    <row r="70" spans="1:3" x14ac:dyDescent="0.25">
      <c r="A70" s="32">
        <v>92004414</v>
      </c>
      <c r="B70" s="33" t="s">
        <v>168</v>
      </c>
      <c r="C70" s="35">
        <f>+Frente!M116</f>
        <v>812.13576310048256</v>
      </c>
    </row>
    <row r="71" spans="1:3" x14ac:dyDescent="0.25">
      <c r="A71" s="32">
        <v>92004416</v>
      </c>
      <c r="B71" s="33" t="s">
        <v>169</v>
      </c>
      <c r="C71" s="35">
        <f>+Frente!M117</f>
        <v>910.08509708046154</v>
      </c>
    </row>
    <row r="72" spans="1:3" x14ac:dyDescent="0.25">
      <c r="A72" s="32">
        <v>92004418</v>
      </c>
      <c r="B72" s="33" t="s">
        <v>170</v>
      </c>
      <c r="C72" s="35">
        <f>+Frente!M118</f>
        <v>1353.6255199278889</v>
      </c>
    </row>
    <row r="73" spans="1:3" x14ac:dyDescent="0.25">
      <c r="A73" s="32">
        <v>92004420</v>
      </c>
      <c r="B73" s="33" t="s">
        <v>171</v>
      </c>
      <c r="C73" s="35">
        <f>+Frente!M119</f>
        <v>1362.9854159071331</v>
      </c>
    </row>
    <row r="74" spans="1:3" x14ac:dyDescent="0.25">
      <c r="A74" s="32">
        <v>92004422</v>
      </c>
      <c r="B74" s="33" t="s">
        <v>172</v>
      </c>
      <c r="C74" s="35">
        <f>+Frente!M120</f>
        <v>1796.6386246919781</v>
      </c>
    </row>
    <row r="75" spans="1:3" x14ac:dyDescent="0.25">
      <c r="A75" s="32">
        <v>92004424</v>
      </c>
      <c r="B75" s="33" t="s">
        <v>173</v>
      </c>
      <c r="C75" s="35">
        <f>+Frente!M121</f>
        <v>2137.3520212885519</v>
      </c>
    </row>
    <row r="76" spans="1:3" x14ac:dyDescent="0.25">
      <c r="A76" s="32">
        <v>92040400</v>
      </c>
      <c r="B76" s="33" t="s">
        <v>174</v>
      </c>
      <c r="C76" s="35">
        <f t="shared" ref="C76:C88" si="0">+C63</f>
        <v>433.65320878484522</v>
      </c>
    </row>
    <row r="77" spans="1:3" x14ac:dyDescent="0.25">
      <c r="A77" s="32">
        <v>92040402</v>
      </c>
      <c r="B77" s="33" t="s">
        <v>175</v>
      </c>
      <c r="C77" s="35">
        <f t="shared" si="0"/>
        <v>433.65320878484522</v>
      </c>
    </row>
    <row r="78" spans="1:3" x14ac:dyDescent="0.25">
      <c r="A78" s="32">
        <v>92040404</v>
      </c>
      <c r="B78" s="33" t="s">
        <v>176</v>
      </c>
      <c r="C78" s="35">
        <f t="shared" si="0"/>
        <v>464.6990609413524</v>
      </c>
    </row>
    <row r="79" spans="1:3" x14ac:dyDescent="0.25">
      <c r="A79" s="32">
        <v>92040406</v>
      </c>
      <c r="B79" s="33" t="s">
        <v>177</v>
      </c>
      <c r="C79" s="35">
        <f t="shared" si="0"/>
        <v>465.22637902469012</v>
      </c>
    </row>
    <row r="80" spans="1:3" x14ac:dyDescent="0.25">
      <c r="A80" s="32">
        <v>92040408</v>
      </c>
      <c r="B80" s="33" t="s">
        <v>178</v>
      </c>
      <c r="C80" s="35">
        <f t="shared" si="0"/>
        <v>530.94339516065168</v>
      </c>
    </row>
    <row r="81" spans="1:3" x14ac:dyDescent="0.25">
      <c r="A81" s="32">
        <v>92040410</v>
      </c>
      <c r="B81" s="33" t="s">
        <v>179</v>
      </c>
      <c r="C81" s="35">
        <f t="shared" si="0"/>
        <v>617.68721986970399</v>
      </c>
    </row>
    <row r="82" spans="1:3" x14ac:dyDescent="0.25">
      <c r="A82" s="32">
        <v>92040412</v>
      </c>
      <c r="B82" s="33" t="s">
        <v>180</v>
      </c>
      <c r="C82" s="35">
        <f t="shared" si="0"/>
        <v>656.70875803669435</v>
      </c>
    </row>
    <row r="83" spans="1:3" x14ac:dyDescent="0.25">
      <c r="A83" s="32">
        <v>92040414</v>
      </c>
      <c r="B83" s="33" t="s">
        <v>181</v>
      </c>
      <c r="C83" s="35">
        <f t="shared" si="0"/>
        <v>812.13576310048256</v>
      </c>
    </row>
    <row r="84" spans="1:3" x14ac:dyDescent="0.25">
      <c r="A84" s="32">
        <v>92040416</v>
      </c>
      <c r="B84" s="33" t="s">
        <v>182</v>
      </c>
      <c r="C84" s="35">
        <f t="shared" si="0"/>
        <v>910.08509708046154</v>
      </c>
    </row>
    <row r="85" spans="1:3" x14ac:dyDescent="0.25">
      <c r="A85" s="32">
        <v>92040418</v>
      </c>
      <c r="B85" s="33" t="s">
        <v>183</v>
      </c>
      <c r="C85" s="35">
        <f t="shared" si="0"/>
        <v>1353.6255199278889</v>
      </c>
    </row>
    <row r="86" spans="1:3" x14ac:dyDescent="0.25">
      <c r="A86" s="32">
        <v>92040420</v>
      </c>
      <c r="B86" s="33" t="s">
        <v>184</v>
      </c>
      <c r="C86" s="35">
        <f t="shared" si="0"/>
        <v>1362.9854159071331</v>
      </c>
    </row>
    <row r="87" spans="1:3" x14ac:dyDescent="0.25">
      <c r="A87" s="32">
        <v>92040422</v>
      </c>
      <c r="B87" s="33" t="s">
        <v>185</v>
      </c>
      <c r="C87" s="35">
        <f t="shared" si="0"/>
        <v>1796.6386246919781</v>
      </c>
    </row>
    <row r="88" spans="1:3" x14ac:dyDescent="0.25">
      <c r="A88" s="32">
        <v>92040424</v>
      </c>
      <c r="B88" s="33" t="s">
        <v>186</v>
      </c>
      <c r="C88" s="35">
        <f t="shared" si="0"/>
        <v>2137.3520212885519</v>
      </c>
    </row>
    <row r="89" spans="1:3" x14ac:dyDescent="0.25">
      <c r="A89" s="32">
        <v>92041900</v>
      </c>
      <c r="B89" s="33" t="s">
        <v>187</v>
      </c>
      <c r="C89" s="35">
        <f>+Dorso!M80</f>
        <v>3391.9894323774315</v>
      </c>
    </row>
    <row r="90" spans="1:3" x14ac:dyDescent="0.25">
      <c r="A90" s="32">
        <v>92061900</v>
      </c>
      <c r="B90" s="33" t="s">
        <v>188</v>
      </c>
      <c r="C90" s="35">
        <f>+Dorso!M78</f>
        <v>3331.3263306892804</v>
      </c>
    </row>
    <row r="91" spans="1:3" x14ac:dyDescent="0.25">
      <c r="A91" s="32">
        <v>92100110</v>
      </c>
      <c r="B91" s="33" t="s">
        <v>189</v>
      </c>
      <c r="C91" s="35">
        <f>+Dorso!E16</f>
        <v>3513.3418154025981</v>
      </c>
    </row>
    <row r="92" spans="1:3" x14ac:dyDescent="0.25">
      <c r="A92" s="37">
        <v>92100118</v>
      </c>
      <c r="B92" s="33" t="s">
        <v>189</v>
      </c>
      <c r="C92" s="35">
        <f>+Dorso!E17</f>
        <v>4346.1815452282553</v>
      </c>
    </row>
    <row r="93" spans="1:3" x14ac:dyDescent="0.25">
      <c r="A93" s="37">
        <v>92100122</v>
      </c>
      <c r="B93" s="33" t="s">
        <v>189</v>
      </c>
      <c r="C93" s="35">
        <f>+Dorso!E18</f>
        <v>4660.2055787929985</v>
      </c>
    </row>
    <row r="94" spans="1:3" x14ac:dyDescent="0.25">
      <c r="A94" s="32">
        <v>92100710</v>
      </c>
      <c r="B94" s="33" t="s">
        <v>190</v>
      </c>
      <c r="C94" s="35">
        <f>+Dorso!E5</f>
        <v>1732.9942507873552</v>
      </c>
    </row>
    <row r="95" spans="1:3" x14ac:dyDescent="0.25">
      <c r="A95" s="37">
        <v>92100718</v>
      </c>
      <c r="B95" s="33" t="s">
        <v>190</v>
      </c>
      <c r="C95" s="35">
        <f>+Dorso!E6</f>
        <v>2184.6474173714796</v>
      </c>
    </row>
    <row r="96" spans="1:3" x14ac:dyDescent="0.25">
      <c r="A96" s="37">
        <v>92100722</v>
      </c>
      <c r="B96" s="33" t="s">
        <v>190</v>
      </c>
      <c r="C96" s="35">
        <f>+Dorso!E7</f>
        <v>2552.0238662587053</v>
      </c>
    </row>
    <row r="97" spans="1:3" x14ac:dyDescent="0.25">
      <c r="A97" s="37">
        <v>92102118</v>
      </c>
      <c r="B97" s="33" t="s">
        <v>191</v>
      </c>
      <c r="C97" s="35">
        <f>+Dorso!M17</f>
        <v>4978.0056965472331</v>
      </c>
    </row>
    <row r="98" spans="1:3" x14ac:dyDescent="0.25">
      <c r="A98" s="32">
        <v>92102122</v>
      </c>
      <c r="B98" s="33" t="s">
        <v>191</v>
      </c>
      <c r="C98" s="35">
        <f>+Dorso!M18</f>
        <v>5645.1240541212082</v>
      </c>
    </row>
    <row r="99" spans="1:3" x14ac:dyDescent="0.25">
      <c r="A99" s="32">
        <v>92120010</v>
      </c>
      <c r="B99" s="33" t="s">
        <v>192</v>
      </c>
      <c r="C99" s="35">
        <f>+Dorso!E36</f>
        <v>2132.7871643496846</v>
      </c>
    </row>
    <row r="100" spans="1:3" x14ac:dyDescent="0.25">
      <c r="A100" s="37">
        <v>92120018</v>
      </c>
      <c r="B100" s="33" t="s">
        <v>192</v>
      </c>
      <c r="C100" s="35">
        <f>+Dorso!E37</f>
        <v>2548.7928780933426</v>
      </c>
    </row>
    <row r="101" spans="1:3" x14ac:dyDescent="0.25">
      <c r="A101" s="37">
        <v>92120022</v>
      </c>
      <c r="B101" s="33" t="s">
        <v>192</v>
      </c>
      <c r="C101" s="35">
        <f>+Dorso!E38</f>
        <v>2900.0813811958255</v>
      </c>
    </row>
    <row r="102" spans="1:3" x14ac:dyDescent="0.25">
      <c r="A102" s="37">
        <v>92199918</v>
      </c>
      <c r="B102" s="33" t="s">
        <v>193</v>
      </c>
      <c r="C102" s="35">
        <f>+Dorso!E26</f>
        <v>5609.5557772395541</v>
      </c>
    </row>
    <row r="103" spans="1:3" x14ac:dyDescent="0.25">
      <c r="A103" s="32">
        <v>92199922</v>
      </c>
      <c r="B103" s="33" t="s">
        <v>194</v>
      </c>
      <c r="C103" s="35">
        <f>+Dorso!E27</f>
        <v>5920.8695568295816</v>
      </c>
    </row>
    <row r="104" spans="1:3" x14ac:dyDescent="0.25">
      <c r="A104" s="32">
        <v>92201022</v>
      </c>
      <c r="B104" s="33" t="s">
        <v>195</v>
      </c>
      <c r="C104" s="35">
        <f>+Dorso!M49</f>
        <v>3624.5235400000006</v>
      </c>
    </row>
    <row r="105" spans="1:3" x14ac:dyDescent="0.25">
      <c r="A105" s="32">
        <v>92206105</v>
      </c>
      <c r="B105" s="33" t="s">
        <v>196</v>
      </c>
      <c r="C105" s="35">
        <f>+Dorso!E80</f>
        <v>11821.182120000001</v>
      </c>
    </row>
    <row r="106" spans="1:3" x14ac:dyDescent="0.25">
      <c r="A106" s="32">
        <v>92216105</v>
      </c>
      <c r="B106" s="33" t="s">
        <v>197</v>
      </c>
      <c r="C106" s="35">
        <f>+Dorso!E81</f>
        <v>13924.016920000002</v>
      </c>
    </row>
    <row r="107" spans="1:3" x14ac:dyDescent="0.25">
      <c r="A107" s="32">
        <v>92250000</v>
      </c>
      <c r="B107" s="33" t="s">
        <v>76</v>
      </c>
      <c r="C107" s="35">
        <f>+Dorso!M85</f>
        <v>817.13852814741949</v>
      </c>
    </row>
    <row r="108" spans="1:3" x14ac:dyDescent="0.25">
      <c r="A108" s="32">
        <v>92290022</v>
      </c>
      <c r="B108" s="33" t="s">
        <v>198</v>
      </c>
      <c r="C108" s="35">
        <f>+Dorso!E49</f>
        <v>6704.9421164199957</v>
      </c>
    </row>
    <row r="109" spans="1:3" x14ac:dyDescent="0.25">
      <c r="A109" s="37">
        <v>92301022</v>
      </c>
      <c r="B109" s="33" t="s">
        <v>199</v>
      </c>
      <c r="C109" s="35">
        <f>+Dorso!E50</f>
        <v>7208.0574810681546</v>
      </c>
    </row>
    <row r="110" spans="1:3" x14ac:dyDescent="0.25">
      <c r="A110" s="32">
        <v>92400405</v>
      </c>
      <c r="B110" s="33" t="s">
        <v>200</v>
      </c>
      <c r="C110" s="35">
        <f>+Dorso!E60</f>
        <v>634.40955089710496</v>
      </c>
    </row>
    <row r="111" spans="1:3" x14ac:dyDescent="0.25">
      <c r="A111" s="32">
        <v>92400408</v>
      </c>
      <c r="B111" s="33" t="s">
        <v>200</v>
      </c>
      <c r="C111" s="35">
        <f>+Dorso!E61</f>
        <v>717.95236836040181</v>
      </c>
    </row>
    <row r="112" spans="1:3" x14ac:dyDescent="0.25">
      <c r="A112" s="32">
        <v>92400411</v>
      </c>
      <c r="B112" s="33" t="s">
        <v>200</v>
      </c>
      <c r="C112" s="35">
        <f>+Dorso!E62</f>
        <v>788.06267988834099</v>
      </c>
    </row>
    <row r="113" spans="1:3" x14ac:dyDescent="0.25">
      <c r="A113" s="32">
        <v>92500005</v>
      </c>
      <c r="B113" s="33" t="s">
        <v>201</v>
      </c>
      <c r="C113" s="35">
        <f>+Dorso!M60</f>
        <v>712.92774020503134</v>
      </c>
    </row>
    <row r="114" spans="1:3" x14ac:dyDescent="0.25">
      <c r="A114" s="32">
        <v>92500008</v>
      </c>
      <c r="B114" s="33" t="s">
        <v>201</v>
      </c>
      <c r="C114" s="35">
        <f>+Dorso!M61</f>
        <v>776.40554256788096</v>
      </c>
    </row>
    <row r="115" spans="1:3" x14ac:dyDescent="0.25">
      <c r="A115" s="32">
        <v>92500011</v>
      </c>
      <c r="B115" s="33" t="s">
        <v>201</v>
      </c>
      <c r="C115" s="35">
        <f>+Dorso!M62</f>
        <v>898.4644187639833</v>
      </c>
    </row>
    <row r="116" spans="1:3" x14ac:dyDescent="0.25">
      <c r="A116" s="32">
        <v>92900000</v>
      </c>
      <c r="B116" s="33" t="s">
        <v>202</v>
      </c>
      <c r="C116" s="35">
        <f>+Dorso!E72</f>
        <v>504.60665688336184</v>
      </c>
    </row>
    <row r="117" spans="1:3" x14ac:dyDescent="0.25">
      <c r="A117" s="32">
        <v>92900200</v>
      </c>
      <c r="B117" s="33" t="s">
        <v>203</v>
      </c>
      <c r="C117" s="35">
        <f>+Dorso!E70</f>
        <v>1590.7244060062931</v>
      </c>
    </row>
    <row r="118" spans="1:3" x14ac:dyDescent="0.25">
      <c r="A118" s="32">
        <v>92900400</v>
      </c>
      <c r="B118" s="33" t="s">
        <v>204</v>
      </c>
      <c r="C118" s="35">
        <f>+Dorso!E71</f>
        <v>1574.5194364142965</v>
      </c>
    </row>
    <row r="119" spans="1:3" x14ac:dyDescent="0.25">
      <c r="A119" s="32">
        <v>92999920</v>
      </c>
      <c r="B119" s="33" t="s">
        <v>205</v>
      </c>
      <c r="C119" s="35">
        <f>+Dorso!M70</f>
        <v>3611.6357230383901</v>
      </c>
    </row>
    <row r="120" spans="1:3" x14ac:dyDescent="0.25">
      <c r="A120" s="32">
        <v>92999925</v>
      </c>
      <c r="B120" s="33" t="s">
        <v>206</v>
      </c>
      <c r="C120" s="35">
        <f>+Dorso!M71</f>
        <v>4124.7507502648468</v>
      </c>
    </row>
    <row r="121" spans="1:3" ht="15.75" thickBot="1" x14ac:dyDescent="0.3">
      <c r="A121" s="38">
        <v>92999930</v>
      </c>
      <c r="B121" s="39" t="s">
        <v>207</v>
      </c>
      <c r="C121" s="94">
        <f>+Dorso!M72</f>
        <v>4778.1533955892519</v>
      </c>
    </row>
  </sheetData>
  <sheetProtection password="C904" sheet="1" objects="1" scenarios="1"/>
  <sortState xmlns:xlrd2="http://schemas.microsoft.com/office/spreadsheetml/2017/richdata2" ref="A2:C121">
    <sortCondition ref="A2:A121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Frente</vt:lpstr>
      <vt:lpstr>Dorso</vt:lpstr>
      <vt:lpstr>Bancos</vt:lpstr>
      <vt:lpstr>Codificación</vt:lpstr>
      <vt:lpstr>Frente!Área_de_impresión</vt:lpstr>
      <vt:lpstr>Bancos!Print_Area</vt:lpstr>
      <vt:lpstr>Dorso!Print_Area</vt:lpstr>
      <vt:lpstr>Frente!Print_Area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 Froimovich</dc:creator>
  <cp:lastModifiedBy>Max Froimovich</cp:lastModifiedBy>
  <cp:lastPrinted>2023-10-27T12:06:48Z</cp:lastPrinted>
  <dcterms:created xsi:type="dcterms:W3CDTF">2021-07-26T12:08:32Z</dcterms:created>
  <dcterms:modified xsi:type="dcterms:W3CDTF">2023-11-23T13:24:45Z</dcterms:modified>
</cp:coreProperties>
</file>